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8675" windowHeight="11550"/>
  </bookViews>
  <sheets>
    <sheet name="3er Trimestre" sheetId="1" r:id="rId1"/>
  </sheets>
  <calcPr calcId="145621"/>
</workbook>
</file>

<file path=xl/calcChain.xml><?xml version="1.0" encoding="utf-8"?>
<calcChain xmlns="http://schemas.openxmlformats.org/spreadsheetml/2006/main">
  <c r="E179" i="1" l="1"/>
  <c r="E177" i="1"/>
  <c r="E176" i="1"/>
  <c r="E175" i="1" s="1"/>
  <c r="E173" i="1" s="1"/>
  <c r="D175" i="1"/>
  <c r="C175" i="1"/>
  <c r="B175" i="1"/>
  <c r="D173" i="1"/>
  <c r="C173" i="1"/>
  <c r="B173" i="1"/>
  <c r="E171" i="1"/>
  <c r="E170" i="1" s="1"/>
  <c r="D170" i="1"/>
  <c r="C170" i="1"/>
  <c r="B170" i="1"/>
  <c r="E168" i="1"/>
  <c r="E167" i="1"/>
  <c r="E166" i="1"/>
  <c r="E165" i="1" s="1"/>
  <c r="E155" i="1" s="1"/>
  <c r="D165" i="1"/>
  <c r="C165" i="1"/>
  <c r="B165" i="1"/>
  <c r="E164" i="1"/>
  <c r="E163" i="1"/>
  <c r="E162" i="1"/>
  <c r="E161" i="1"/>
  <c r="E160" i="1"/>
  <c r="E159" i="1"/>
  <c r="E158" i="1"/>
  <c r="E157" i="1"/>
  <c r="E156" i="1"/>
  <c r="D155" i="1"/>
  <c r="C155" i="1"/>
  <c r="B155" i="1"/>
  <c r="E153" i="1"/>
  <c r="E152" i="1"/>
  <c r="E151" i="1"/>
  <c r="E150" i="1"/>
  <c r="D150" i="1"/>
  <c r="C150" i="1"/>
  <c r="B150" i="1"/>
  <c r="E148" i="1"/>
  <c r="E147" i="1"/>
  <c r="E146" i="1"/>
  <c r="E145" i="1"/>
  <c r="E144" i="1"/>
  <c r="E143" i="1"/>
  <c r="E142" i="1"/>
  <c r="E141" i="1"/>
  <c r="E140" i="1"/>
  <c r="D140" i="1"/>
  <c r="C140" i="1"/>
  <c r="B140" i="1"/>
  <c r="E138" i="1"/>
  <c r="E137" i="1"/>
  <c r="E136" i="1"/>
  <c r="D136" i="1"/>
  <c r="C136" i="1"/>
  <c r="C128" i="1" s="1"/>
  <c r="C126" i="1" s="1"/>
  <c r="B136" i="1"/>
  <c r="E135" i="1"/>
  <c r="E134" i="1"/>
  <c r="E133" i="1"/>
  <c r="E132" i="1"/>
  <c r="E131" i="1"/>
  <c r="E130" i="1"/>
  <c r="E129" i="1"/>
  <c r="E128" i="1" s="1"/>
  <c r="D128" i="1"/>
  <c r="B128" i="1"/>
  <c r="D126" i="1"/>
  <c r="B126" i="1"/>
  <c r="E124" i="1"/>
  <c r="E123" i="1"/>
  <c r="E122" i="1"/>
  <c r="E121" i="1"/>
  <c r="E120" i="1" s="1"/>
  <c r="D120" i="1"/>
  <c r="C120" i="1"/>
  <c r="B120" i="1"/>
  <c r="E118" i="1"/>
  <c r="E117" i="1"/>
  <c r="D117" i="1"/>
  <c r="C117" i="1"/>
  <c r="B117" i="1"/>
  <c r="E116" i="1"/>
  <c r="E115" i="1"/>
  <c r="E114" i="1"/>
  <c r="D114" i="1"/>
  <c r="C114" i="1"/>
  <c r="B114" i="1"/>
  <c r="E113" i="1"/>
  <c r="E112" i="1"/>
  <c r="E111" i="1"/>
  <c r="E110" i="1"/>
  <c r="E109" i="1"/>
  <c r="E108" i="1"/>
  <c r="E107" i="1"/>
  <c r="D107" i="1"/>
  <c r="C107" i="1"/>
  <c r="B107" i="1"/>
  <c r="E106" i="1"/>
  <c r="E105" i="1"/>
  <c r="E104" i="1"/>
  <c r="E103" i="1"/>
  <c r="E102" i="1"/>
  <c r="D102" i="1"/>
  <c r="C102" i="1"/>
  <c r="B102" i="1"/>
  <c r="E101" i="1"/>
  <c r="D101" i="1"/>
  <c r="C101" i="1"/>
  <c r="B101" i="1"/>
  <c r="E99" i="1"/>
  <c r="E98" i="1"/>
  <c r="E97" i="1"/>
  <c r="E96" i="1" s="1"/>
  <c r="E92" i="1" s="1"/>
  <c r="E91" i="1" s="1"/>
  <c r="D96" i="1"/>
  <c r="D92" i="1" s="1"/>
  <c r="D91" i="1" s="1"/>
  <c r="C96" i="1"/>
  <c r="B96" i="1"/>
  <c r="B92" i="1" s="1"/>
  <c r="B91" i="1" s="1"/>
  <c r="E95" i="1"/>
  <c r="E94" i="1"/>
  <c r="E93" i="1"/>
  <c r="C92" i="1"/>
  <c r="C91" i="1"/>
  <c r="E89" i="1"/>
  <c r="E88" i="1"/>
  <c r="E87" i="1"/>
  <c r="D87" i="1"/>
  <c r="C87" i="1"/>
  <c r="B87" i="1"/>
  <c r="E86" i="1"/>
  <c r="E85" i="1"/>
  <c r="E84" i="1"/>
  <c r="E83" i="1"/>
  <c r="E82" i="1"/>
  <c r="E81" i="1" s="1"/>
  <c r="D81" i="1"/>
  <c r="C81" i="1"/>
  <c r="B81" i="1"/>
  <c r="E80" i="1"/>
  <c r="E79" i="1"/>
  <c r="E78" i="1"/>
  <c r="E77" i="1"/>
  <c r="E76" i="1"/>
  <c r="E75" i="1"/>
  <c r="D75" i="1"/>
  <c r="C75" i="1"/>
  <c r="B75" i="1"/>
  <c r="E74" i="1"/>
  <c r="E73" i="1"/>
  <c r="E72" i="1"/>
  <c r="E71" i="1"/>
  <c r="E70" i="1"/>
  <c r="D70" i="1"/>
  <c r="C70" i="1"/>
  <c r="B70" i="1"/>
  <c r="E69" i="1"/>
  <c r="E68" i="1"/>
  <c r="E67" i="1"/>
  <c r="E66" i="1"/>
  <c r="E65" i="1"/>
  <c r="E64" i="1" s="1"/>
  <c r="E32" i="1" s="1"/>
  <c r="D64" i="1"/>
  <c r="D32" i="1" s="1"/>
  <c r="D29" i="1" s="1"/>
  <c r="C64" i="1"/>
  <c r="B64" i="1"/>
  <c r="B32" i="1" s="1"/>
  <c r="B29" i="1" s="1"/>
  <c r="B8" i="1" s="1"/>
  <c r="E63" i="1"/>
  <c r="E62" i="1"/>
  <c r="E61" i="1"/>
  <c r="E60" i="1"/>
  <c r="E59" i="1"/>
  <c r="E58" i="1"/>
  <c r="D58" i="1"/>
  <c r="C58" i="1"/>
  <c r="B58" i="1"/>
  <c r="E57" i="1"/>
  <c r="E56" i="1"/>
  <c r="E55" i="1"/>
  <c r="E54" i="1"/>
  <c r="E53" i="1"/>
  <c r="D53" i="1"/>
  <c r="C53" i="1"/>
  <c r="B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40" i="1"/>
  <c r="C40" i="1"/>
  <c r="B40" i="1"/>
  <c r="E39" i="1"/>
  <c r="E38" i="1"/>
  <c r="E37" i="1"/>
  <c r="E36" i="1"/>
  <c r="E35" i="1"/>
  <c r="E34" i="1"/>
  <c r="E33" i="1"/>
  <c r="D33" i="1"/>
  <c r="C33" i="1"/>
  <c r="B33" i="1"/>
  <c r="C32" i="1"/>
  <c r="C29" i="1" s="1"/>
  <c r="E31" i="1"/>
  <c r="E30" i="1" s="1"/>
  <c r="E29" i="1" s="1"/>
  <c r="D30" i="1"/>
  <c r="C30" i="1"/>
  <c r="B30" i="1"/>
  <c r="E27" i="1"/>
  <c r="E26" i="1"/>
  <c r="D26" i="1"/>
  <c r="C26" i="1"/>
  <c r="B26" i="1"/>
  <c r="E25" i="1"/>
  <c r="E24" i="1"/>
  <c r="E23" i="1"/>
  <c r="D23" i="1"/>
  <c r="D10" i="1" s="1"/>
  <c r="D8" i="1" s="1"/>
  <c r="C23" i="1"/>
  <c r="B23" i="1"/>
  <c r="E22" i="1"/>
  <c r="E21" i="1"/>
  <c r="E20" i="1"/>
  <c r="E19" i="1"/>
  <c r="D19" i="1"/>
  <c r="C19" i="1"/>
  <c r="C10" i="1" s="1"/>
  <c r="C8" i="1" s="1"/>
  <c r="B19" i="1"/>
  <c r="E18" i="1"/>
  <c r="E17" i="1" s="1"/>
  <c r="D17" i="1"/>
  <c r="C17" i="1"/>
  <c r="B17" i="1"/>
  <c r="E16" i="1"/>
  <c r="E15" i="1"/>
  <c r="E14" i="1" s="1"/>
  <c r="D14" i="1"/>
  <c r="C14" i="1"/>
  <c r="B14" i="1"/>
  <c r="E13" i="1"/>
  <c r="E12" i="1"/>
  <c r="E11" i="1" s="1"/>
  <c r="E10" i="1" s="1"/>
  <c r="E8" i="1" s="1"/>
  <c r="D11" i="1"/>
  <c r="C11" i="1"/>
  <c r="B11" i="1"/>
  <c r="B10" i="1"/>
  <c r="C181" i="1" l="1"/>
  <c r="E126" i="1"/>
  <c r="E181" i="1" s="1"/>
  <c r="B181" i="1"/>
  <c r="D181" i="1"/>
</calcChain>
</file>

<file path=xl/sharedStrings.xml><?xml version="1.0" encoding="utf-8"?>
<sst xmlns="http://schemas.openxmlformats.org/spreadsheetml/2006/main" count="165" uniqueCount="162">
  <si>
    <t>Ingresos del Tercer Trimestre 2021 (cifras en pesos)</t>
  </si>
  <si>
    <t>C   o   n   c   e   p   t   o</t>
  </si>
  <si>
    <t>Julio</t>
  </si>
  <si>
    <t>Agosto</t>
  </si>
  <si>
    <t>Septiembre</t>
  </si>
  <si>
    <t>Total</t>
  </si>
  <si>
    <t>Ingresos Estatales</t>
  </si>
  <si>
    <t>Impuestos</t>
  </si>
  <si>
    <t>Impuestos Sobre los Ingresos</t>
  </si>
  <si>
    <t>Impuesto sobre Hospedaje</t>
  </si>
  <si>
    <t>Juegos Permitidos, Rifas, Sorteos, Loterías y Concursos</t>
  </si>
  <si>
    <t>Impuestos Sobre la Producción, el Consumo 
y las Transacciones</t>
  </si>
  <si>
    <t>Adquisición de Vehículos Automotores Usados</t>
  </si>
  <si>
    <t>Sobre Servidumbre de Terreno para Obras 
  y Trabajos de Primera Mano de Materiales Mineros</t>
  </si>
  <si>
    <t>Impuesto Sobre Nóminas y Asimilables</t>
  </si>
  <si>
    <t>Impuesto Sobre Nóminas</t>
  </si>
  <si>
    <t>Accesorios de Impuestos</t>
  </si>
  <si>
    <t>Recargos de Impuestos Estatales</t>
  </si>
  <si>
    <t>Multas de Impuestos Estatales</t>
  </si>
  <si>
    <t>Recargos de Impuesto Sobre Nóminas</t>
  </si>
  <si>
    <t>Otros Impuestos</t>
  </si>
  <si>
    <t>Contribución para la Atención a Salvamentos y Servicios Médicos</t>
  </si>
  <si>
    <t>Adicional para el Desarrollo Económico y Social en la Entidad</t>
  </si>
  <si>
    <t>Impuestos no Comprendidos en la Ley de Ingresos Vigente, Causados en Ejercicios Fiscales Anteriores Pendientes de Liquidación o Pago</t>
  </si>
  <si>
    <t>Impuesto sobre Tenencia o Uso de Vehículos Automotores</t>
  </si>
  <si>
    <t>Derechos</t>
  </si>
  <si>
    <t>Derechos por el Uso, Goce, Aprovechamiento o Explotación de Bienes de Dominio Público</t>
  </si>
  <si>
    <t>Secretaría de Medio Ambiente e Historia Natural</t>
  </si>
  <si>
    <t>Derechos por Prestación de Servicios</t>
  </si>
  <si>
    <t>Secretaría General de Gobierno</t>
  </si>
  <si>
    <t>Unidad de Legalizacion y Publicaciones Oficiales</t>
  </si>
  <si>
    <t>Dirección de Registro Civil del Estado</t>
  </si>
  <si>
    <t>Dirección de Registro Público de la Propiedad y de Comercio</t>
  </si>
  <si>
    <t>Dirección de Archivo General y Notarías</t>
  </si>
  <si>
    <t>Dirección de Catastro del Estado</t>
  </si>
  <si>
    <t>Instituto de Bomberos</t>
  </si>
  <si>
    <t>Secretaría de Hacienda</t>
  </si>
  <si>
    <t>Oficialía Mayor del Estado de Chiapas</t>
  </si>
  <si>
    <t>Dirección de Administración de Personal</t>
  </si>
  <si>
    <t>Dirección de Gestión Administrativa y Educativa</t>
  </si>
  <si>
    <t>Dirección de Obligaciones Fiscales y Retenciones</t>
  </si>
  <si>
    <t>Dirección de Ingresos</t>
  </si>
  <si>
    <t>Establecimientos Mutuantes</t>
  </si>
  <si>
    <t>Venta de Bebidas Alcohólicas</t>
  </si>
  <si>
    <t>Control Vehicular</t>
  </si>
  <si>
    <t>Dirección de Cobranza</t>
  </si>
  <si>
    <t>Dirección de Auditoría Fiscal</t>
  </si>
  <si>
    <t>Unidad de Archivo</t>
  </si>
  <si>
    <t>Otros Servicios que Presta la Secretaria</t>
  </si>
  <si>
    <t>Secretaría de Agricultura, Ganadería y Pesca</t>
  </si>
  <si>
    <t>Dirección de Regulación Pecuaria</t>
  </si>
  <si>
    <t>Direccion de Reconversion Productiva Agrosustentable</t>
  </si>
  <si>
    <t>Dirección de Agricultura Protegida, Vinculación e Innovación Tecnológica</t>
  </si>
  <si>
    <t>Direccion de Fomento y Desarrollo Ganadero</t>
  </si>
  <si>
    <t>Secretaría de Seguridad y Protección Ciudadana</t>
  </si>
  <si>
    <t xml:space="preserve">Departamento de Regulación de Servicios Privados de Seguridad </t>
  </si>
  <si>
    <t>Dirección de Control de Servicios de Seguridad</t>
  </si>
  <si>
    <t>Dirección de la Policía Estatal de Tránsito</t>
  </si>
  <si>
    <t>Instituto de Formación Policial</t>
  </si>
  <si>
    <t>Centro Estatal de Control de Confianza Certificado</t>
  </si>
  <si>
    <t>Secretaría de Movilidad y Transporte</t>
  </si>
  <si>
    <t>Dirección de Concesiones y Autorizaciones</t>
  </si>
  <si>
    <t>Direccion del Registro y Control del Transporte</t>
  </si>
  <si>
    <t xml:space="preserve">Direccion de Proyectos Estratégicos y Capacitación Integral al Sector
</t>
  </si>
  <si>
    <t>Servicios que presta la Coordinación de Oficinas de Enlace</t>
  </si>
  <si>
    <t>Secretaría de Educación</t>
  </si>
  <si>
    <t>Secretaría de Salud</t>
  </si>
  <si>
    <t>Direccion de Proteccion Contra Riesgos Sanitarios</t>
  </si>
  <si>
    <t>Unidades de Atención Médica</t>
  </si>
  <si>
    <t>Laboratorio Estatal de Salud del Estado de Chiapas</t>
  </si>
  <si>
    <t>Centro Estatal de Transfusión Sanguínea</t>
  </si>
  <si>
    <t>Secretaría de la Honestidad y Función Pública</t>
  </si>
  <si>
    <t>Expedicion de constancias de no inhabilitación</t>
  </si>
  <si>
    <t>Expedición de constancia de inscripción en el Registro de Contratistas de obras públicas y por modificación, revalidación del segundo o posteriores ejemplares de constancias</t>
  </si>
  <si>
    <t>5 al millar de contratistas por servicio de vigilancia, inspección y control de obras públicas</t>
  </si>
  <si>
    <t>Expedición de copias certificadas de documentos</t>
  </si>
  <si>
    <t>Cotejo y devolucion de documentos</t>
  </si>
  <si>
    <t>Secretaría de Protección Civil</t>
  </si>
  <si>
    <t>Instituto de Gestión Integral de Riesgos del Estado de Chiapas</t>
  </si>
  <si>
    <t>Instituto de Ciencia, Tecnología e Innovación del Estado de Chiapas</t>
  </si>
  <si>
    <t>Poder Judicial del Estado</t>
  </si>
  <si>
    <t>Fiscalía General del Estado</t>
  </si>
  <si>
    <t>Otros Derechos</t>
  </si>
  <si>
    <t>Accesorios de Derechos</t>
  </si>
  <si>
    <t>Recargos de Derechos Estatales</t>
  </si>
  <si>
    <t>Multas de Derechos Estatales</t>
  </si>
  <si>
    <t>Productos</t>
  </si>
  <si>
    <t>Uso de Bienes o Instalaciones Terrestres Aeroportuarias</t>
  </si>
  <si>
    <t>Rendimientos de Establecimientos y Empresas del Estado</t>
  </si>
  <si>
    <t>Utilidades de inversiones, Acciones, Créditos y Valores 
que por Algun Titulo correspondan al Estado</t>
  </si>
  <si>
    <t>Productos Financieros</t>
  </si>
  <si>
    <t xml:space="preserve">   Estatal</t>
  </si>
  <si>
    <t xml:space="preserve">   Federal</t>
  </si>
  <si>
    <t>Otros Productos</t>
  </si>
  <si>
    <t>Aprovechamientos</t>
  </si>
  <si>
    <t xml:space="preserve"> Multas</t>
  </si>
  <si>
    <t xml:space="preserve"> Indemnizaciones</t>
  </si>
  <si>
    <t xml:space="preserve"> Reintegros</t>
  </si>
  <si>
    <t xml:space="preserve"> Aprovechamientos provenientes de Obras Públicas</t>
  </si>
  <si>
    <t xml:space="preserve"> Otros Aprovechamientos</t>
  </si>
  <si>
    <t xml:space="preserve">     Aprovechamientos de Dependencias y Entidades del 
      Estado</t>
  </si>
  <si>
    <t xml:space="preserve">     Reparación del Daño</t>
  </si>
  <si>
    <t xml:space="preserve">     Fianzas o cauciones que la Autoridad administrativa 
      ordene hacer efectivas</t>
  </si>
  <si>
    <t xml:space="preserve">     Diversos</t>
  </si>
  <si>
    <t xml:space="preserve">     Donativos</t>
  </si>
  <si>
    <t xml:space="preserve">     Costos de reproducción y gastos de envío de 
      información</t>
  </si>
  <si>
    <t>Aprovechamientos Patrimoniales</t>
  </si>
  <si>
    <t xml:space="preserve">      Arrendamiento de Bienes Muebles e Inmuebles del 
       Estado</t>
  </si>
  <si>
    <t xml:space="preserve">      Enajenación de Bienes Muebles e Inmuebles</t>
  </si>
  <si>
    <t xml:space="preserve"> Accesorios de Aprovechamientos</t>
  </si>
  <si>
    <t xml:space="preserve">      Recargos</t>
  </si>
  <si>
    <t>Ingresos por Ventas de Bienes, Prestación de Servicios y Otros Ingresos</t>
  </si>
  <si>
    <t>Venta de Bienes Subastados</t>
  </si>
  <si>
    <t>Ingresos por Ventas de Bienes y Prestación de Servicios de Instituciones Públicas de Seguridad Social</t>
  </si>
  <si>
    <t>Ingresos por Ventas de Bienes y Prestación de Servicios de Entidades Paraestatales y Fideicomisos No Empresariales y No Financieros</t>
  </si>
  <si>
    <t>Ingresos por Ventas de Bienes y Prestación de Servicios de los Poderes Legislativo y Judicial, y de los Órganos Autónomos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</si>
  <si>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</si>
  <si>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</si>
  <si>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</si>
  <si>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</si>
  <si>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Impuesto Especial sobre Producción y Servicios</t>
  </si>
  <si>
    <t>Fondo de Fiscalización y Recaudación</t>
  </si>
  <si>
    <t>Fondo de Compensación</t>
  </si>
  <si>
    <t>Fondo de Extracción de Hidrocarburos</t>
  </si>
  <si>
    <t>Participaciones a la Venta Final de Gasolinas y Diésel</t>
  </si>
  <si>
    <t>Fondo ISR</t>
  </si>
  <si>
    <t xml:space="preserve">   Fondo ISR Participable Estatal</t>
  </si>
  <si>
    <t xml:space="preserve">   Fondo ISR Participable Municipal</t>
  </si>
  <si>
    <t>Aportaciones</t>
  </si>
  <si>
    <t>Fondo de Aportaciones para la Nomina Educativa y Gasto Operativo (FONE)</t>
  </si>
  <si>
    <t>Fondo de Aportaciones para los Servicios de Salud (FASSA)</t>
  </si>
  <si>
    <t>Fondo de Aportaciones para la Infraestructura Social (FAIS)</t>
  </si>
  <si>
    <t>Fondo de Aportaciones para el Fortalecimiento de los Municipios  (FORTAMUN)</t>
  </si>
  <si>
    <t>Fondo de Aportaciones Multiples (FAM)</t>
  </si>
  <si>
    <t>Fondo de Aportaciones para la Educacion Tecnologica y de Adultos (FAETA)</t>
  </si>
  <si>
    <t>Fondo de Aportaciones para la Seguridad Pública (FASP)</t>
  </si>
  <si>
    <t>Fondo de Aportaciones para el Fortalecimiento de las Entidades Federativas (FAFEF)</t>
  </si>
  <si>
    <t>Convenios</t>
  </si>
  <si>
    <t>Convenios de Descentralizacion</t>
  </si>
  <si>
    <t>Convenios de Reasignacion</t>
  </si>
  <si>
    <t>Otros Convenios</t>
  </si>
  <si>
    <t>Incentivos Derivados de la Colaboración Fiscal</t>
  </si>
  <si>
    <t>Fondo de Compensación del ISAN</t>
  </si>
  <si>
    <t>Derechos de Inspección y Vigilancia</t>
  </si>
  <si>
    <t>Incentivos Sobre Automóviles Nuevos</t>
  </si>
  <si>
    <t>Fondo de Compensación de Repecos-Intermedios</t>
  </si>
  <si>
    <t>Fiscalización</t>
  </si>
  <si>
    <t>Multas Federales</t>
  </si>
  <si>
    <t>Multas Federales No Fiscales</t>
  </si>
  <si>
    <t>I.S.R  por Enajenación de Bienes</t>
  </si>
  <si>
    <t>Régimen de Incorporación Fiscal</t>
  </si>
  <si>
    <t>Otros Incentivos Económicos</t>
  </si>
  <si>
    <t xml:space="preserve">     Zona Federal Marítimo Terrestre (ZOFEMAT)</t>
  </si>
  <si>
    <t xml:space="preserve">     Vigilancia de Obligaciones Fiscales </t>
  </si>
  <si>
    <t xml:space="preserve">     Otros</t>
  </si>
  <si>
    <t>Fondos Distintos de Aportaciones</t>
  </si>
  <si>
    <t>Fondo para Entidades Federativas y Municipios Productores de Hidrocarburos.   Ramo 23 - U093</t>
  </si>
  <si>
    <t>Transferencias, Asignaciones, Subsidios 
y Subvenciones, Pensiones y Jubilaciones</t>
  </si>
  <si>
    <t>Subsidios y Subvenciones</t>
  </si>
  <si>
    <t>Programas Sujetos a Reglas de Operación</t>
  </si>
  <si>
    <t>Otros Subsidios</t>
  </si>
  <si>
    <t>Ingresos Derivados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</si>
</sst>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15"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9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1"/>
      <color theme="1"/>
      <name val="Liberation Sa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4" fillId="0" borderId="0"/>
  </cellStyleXfs>
  <cellXfs count="72">
    <xf numFmtId="0" fontId="0" fillId="0" borderId="0" xfId="0"/>
    <xf numFmtId="43" fontId="2" fillId="2" borderId="0" xfId="2" applyFont="1" applyFill="1" applyBorder="1" applyAlignment="1">
      <alignment horizontal="center" vertical="center"/>
    </xf>
    <xf numFmtId="164" fontId="2" fillId="2" borderId="0" xfId="2" applyNumberFormat="1" applyFont="1" applyFill="1" applyBorder="1" applyAlignment="1">
      <alignment horizontal="center" vertical="center"/>
    </xf>
    <xf numFmtId="0" fontId="0" fillId="2" borderId="0" xfId="0" applyFill="1"/>
    <xf numFmtId="43" fontId="4" fillId="2" borderId="0" xfId="3" applyFont="1" applyFill="1" applyBorder="1" applyAlignment="1">
      <alignment horizontal="center" vertical="center"/>
    </xf>
    <xf numFmtId="43" fontId="4" fillId="2" borderId="0" xfId="3" applyFont="1" applyFill="1" applyBorder="1" applyAlignment="1">
      <alignment horizontal="center" vertical="center"/>
    </xf>
    <xf numFmtId="43" fontId="5" fillId="2" borderId="0" xfId="2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/>
    </xf>
    <xf numFmtId="43" fontId="2" fillId="3" borderId="1" xfId="2" applyFont="1" applyFill="1" applyBorder="1" applyAlignment="1">
      <alignment horizontal="center" vertical="center" wrapText="1"/>
    </xf>
    <xf numFmtId="164" fontId="2" fillId="3" borderId="1" xfId="2" applyNumberFormat="1" applyFont="1" applyFill="1" applyBorder="1" applyAlignment="1">
      <alignment horizontal="center" vertical="center" wrapText="1"/>
    </xf>
    <xf numFmtId="43" fontId="2" fillId="3" borderId="2" xfId="2" applyFont="1" applyFill="1" applyBorder="1" applyAlignment="1">
      <alignment horizontal="center" vertical="center" wrapText="1"/>
    </xf>
    <xf numFmtId="164" fontId="2" fillId="3" borderId="3" xfId="2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43" fontId="6" fillId="4" borderId="5" xfId="1" applyFont="1" applyFill="1" applyBorder="1" applyAlignment="1">
      <alignment horizontal="justify" vertical="center" wrapText="1"/>
    </xf>
    <xf numFmtId="164" fontId="7" fillId="4" borderId="5" xfId="1" applyNumberFormat="1" applyFont="1" applyFill="1" applyBorder="1" applyAlignment="1">
      <alignment vertical="center"/>
    </xf>
    <xf numFmtId="0" fontId="8" fillId="0" borderId="0" xfId="4"/>
    <xf numFmtId="164" fontId="0" fillId="2" borderId="0" xfId="0" applyNumberFormat="1" applyFill="1"/>
    <xf numFmtId="43" fontId="5" fillId="2" borderId="6" xfId="1" applyFont="1" applyFill="1" applyBorder="1" applyAlignment="1">
      <alignment horizontal="center" vertical="center"/>
    </xf>
    <xf numFmtId="164" fontId="9" fillId="2" borderId="6" xfId="1" applyNumberFormat="1" applyFont="1" applyFill="1" applyBorder="1" applyAlignment="1">
      <alignment horizontal="center" vertical="center"/>
    </xf>
    <xf numFmtId="43" fontId="2" fillId="5" borderId="6" xfId="1" applyFont="1" applyFill="1" applyBorder="1" applyAlignment="1">
      <alignment horizontal="justify" vertical="center" wrapText="1"/>
    </xf>
    <xf numFmtId="164" fontId="5" fillId="5" borderId="6" xfId="1" applyNumberFormat="1" applyFont="1" applyFill="1" applyBorder="1" applyAlignment="1">
      <alignment vertical="center"/>
    </xf>
    <xf numFmtId="43" fontId="5" fillId="2" borderId="6" xfId="1" applyFont="1" applyFill="1" applyBorder="1" applyAlignment="1">
      <alignment horizontal="justify" vertical="center" wrapText="1"/>
    </xf>
    <xf numFmtId="164" fontId="5" fillId="2" borderId="6" xfId="1" applyNumberFormat="1" applyFont="1" applyFill="1" applyBorder="1" applyAlignment="1">
      <alignment horizontal="justify" vertical="center" wrapText="1"/>
    </xf>
    <xf numFmtId="43" fontId="10" fillId="2" borderId="6" xfId="1" applyFont="1" applyFill="1" applyBorder="1" applyAlignment="1">
      <alignment horizontal="justify" vertical="center" wrapText="1"/>
    </xf>
    <xf numFmtId="164" fontId="10" fillId="2" borderId="6" xfId="1" applyNumberFormat="1" applyFont="1" applyFill="1" applyBorder="1" applyAlignment="1">
      <alignment horizontal="justify" vertical="center" wrapText="1"/>
    </xf>
    <xf numFmtId="164" fontId="5" fillId="2" borderId="6" xfId="1" applyNumberFormat="1" applyFont="1" applyFill="1" applyBorder="1" applyAlignment="1">
      <alignment vertical="center"/>
    </xf>
    <xf numFmtId="43" fontId="11" fillId="2" borderId="6" xfId="1" applyFont="1" applyFill="1" applyBorder="1" applyAlignment="1">
      <alignment horizontal="justify" vertical="center" wrapText="1"/>
    </xf>
    <xf numFmtId="1" fontId="10" fillId="2" borderId="6" xfId="1" applyNumberFormat="1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vertical="center" wrapText="1"/>
    </xf>
    <xf numFmtId="164" fontId="10" fillId="2" borderId="6" xfId="1" applyNumberFormat="1" applyFont="1" applyFill="1" applyBorder="1" applyAlignment="1">
      <alignment horizontal="justify" vertical="top" wrapText="1"/>
    </xf>
    <xf numFmtId="43" fontId="5" fillId="2" borderId="6" xfId="1" applyFont="1" applyFill="1" applyBorder="1" applyAlignment="1">
      <alignment horizontal="left" vertical="center" wrapText="1"/>
    </xf>
    <xf numFmtId="43" fontId="10" fillId="2" borderId="6" xfId="1" applyFont="1" applyFill="1" applyBorder="1" applyAlignment="1">
      <alignment horizontal="left" vertical="center"/>
    </xf>
    <xf numFmtId="164" fontId="10" fillId="2" borderId="6" xfId="1" applyNumberFormat="1" applyFont="1" applyFill="1" applyBorder="1" applyAlignment="1">
      <alignment vertical="center"/>
    </xf>
    <xf numFmtId="43" fontId="12" fillId="2" borderId="6" xfId="1" applyFont="1" applyFill="1" applyBorder="1" applyAlignment="1">
      <alignment horizontal="justify" vertical="center" wrapText="1"/>
    </xf>
    <xf numFmtId="164" fontId="10" fillId="2" borderId="6" xfId="2" applyNumberFormat="1" applyFont="1" applyFill="1" applyBorder="1" applyAlignment="1">
      <alignment horizontal="justify" vertical="center" wrapText="1"/>
    </xf>
    <xf numFmtId="164" fontId="10" fillId="2" borderId="6" xfId="2" applyNumberFormat="1" applyFont="1" applyFill="1" applyBorder="1" applyAlignment="1">
      <alignment horizontal="left" vertical="center"/>
    </xf>
    <xf numFmtId="43" fontId="10" fillId="2" borderId="6" xfId="2" applyFont="1" applyFill="1" applyBorder="1" applyAlignment="1">
      <alignment horizontal="justify" vertical="center" wrapText="1"/>
    </xf>
    <xf numFmtId="43" fontId="5" fillId="2" borderId="6" xfId="5" applyFont="1" applyFill="1" applyBorder="1" applyAlignment="1">
      <alignment horizontal="justify" vertical="center" wrapText="1"/>
    </xf>
    <xf numFmtId="43" fontId="5" fillId="2" borderId="6" xfId="2" applyFont="1" applyFill="1" applyBorder="1" applyAlignment="1">
      <alignment horizontal="left" vertical="center"/>
    </xf>
    <xf numFmtId="1" fontId="5" fillId="2" borderId="6" xfId="1" applyNumberFormat="1" applyFont="1" applyFill="1" applyBorder="1" applyAlignment="1">
      <alignment horizontal="right" vertical="center" wrapText="1"/>
    </xf>
    <xf numFmtId="43" fontId="10" fillId="2" borderId="6" xfId="1" applyFont="1" applyFill="1" applyBorder="1" applyAlignment="1">
      <alignment vertical="center"/>
    </xf>
    <xf numFmtId="43" fontId="7" fillId="2" borderId="6" xfId="1" applyFont="1" applyFill="1" applyBorder="1" applyAlignment="1">
      <alignment horizontal="justify" vertical="center" wrapText="1"/>
    </xf>
    <xf numFmtId="0" fontId="13" fillId="2" borderId="0" xfId="0" applyFont="1" applyFill="1"/>
    <xf numFmtId="0" fontId="13" fillId="0" borderId="0" xfId="0" applyFont="1"/>
    <xf numFmtId="43" fontId="10" fillId="2" borderId="6" xfId="5" applyFont="1" applyFill="1" applyBorder="1" applyAlignment="1">
      <alignment horizontal="justify" vertical="center" wrapText="1"/>
    </xf>
    <xf numFmtId="0" fontId="3" fillId="2" borderId="0" xfId="0" applyFont="1" applyFill="1"/>
    <xf numFmtId="0" fontId="3" fillId="0" borderId="0" xfId="0" applyFont="1"/>
    <xf numFmtId="43" fontId="11" fillId="2" borderId="6" xfId="5" applyFont="1" applyFill="1" applyBorder="1" applyAlignment="1">
      <alignment horizontal="left" vertical="center" wrapText="1"/>
    </xf>
    <xf numFmtId="43" fontId="10" fillId="2" borderId="6" xfId="5" applyFont="1" applyFill="1" applyBorder="1" applyAlignment="1">
      <alignment vertical="center" wrapText="1"/>
    </xf>
    <xf numFmtId="43" fontId="7" fillId="2" borderId="6" xfId="5" applyFont="1" applyFill="1" applyBorder="1" applyAlignment="1">
      <alignment horizontal="justify" vertical="center" wrapText="1"/>
    </xf>
    <xf numFmtId="43" fontId="10" fillId="2" borderId="6" xfId="5" applyFont="1" applyFill="1" applyBorder="1" applyAlignment="1">
      <alignment horizontal="left" vertical="center" wrapText="1" indent="1"/>
    </xf>
    <xf numFmtId="165" fontId="10" fillId="2" borderId="6" xfId="1" applyNumberFormat="1" applyFont="1" applyFill="1" applyBorder="1" applyAlignment="1">
      <alignment horizontal="justify" vertical="center" wrapText="1"/>
    </xf>
    <xf numFmtId="43" fontId="2" fillId="2" borderId="6" xfId="1" applyFont="1" applyFill="1" applyBorder="1" applyAlignment="1">
      <alignment horizontal="justify" vertical="center" wrapText="1"/>
    </xf>
    <xf numFmtId="43" fontId="6" fillId="4" borderId="6" xfId="1" applyFont="1" applyFill="1" applyBorder="1" applyAlignment="1">
      <alignment horizontal="left" vertical="center" wrapText="1"/>
    </xf>
    <xf numFmtId="164" fontId="7" fillId="4" borderId="6" xfId="1" applyNumberFormat="1" applyFont="1" applyFill="1" applyBorder="1" applyAlignment="1">
      <alignment vertical="center"/>
    </xf>
    <xf numFmtId="43" fontId="10" fillId="2" borderId="6" xfId="1" applyFont="1" applyFill="1" applyBorder="1" applyAlignment="1">
      <alignment horizontal="justify" vertical="center"/>
    </xf>
    <xf numFmtId="43" fontId="5" fillId="2" borderId="6" xfId="1" applyFont="1" applyFill="1" applyBorder="1" applyAlignment="1">
      <alignment horizontal="justify" vertical="center"/>
    </xf>
    <xf numFmtId="43" fontId="11" fillId="2" borderId="6" xfId="1" applyFont="1" applyFill="1" applyBorder="1" applyAlignment="1">
      <alignment horizontal="center" vertical="center"/>
    </xf>
    <xf numFmtId="164" fontId="11" fillId="2" borderId="6" xfId="1" applyNumberFormat="1" applyFont="1" applyFill="1" applyBorder="1" applyAlignment="1">
      <alignment vertical="top"/>
    </xf>
    <xf numFmtId="43" fontId="11" fillId="2" borderId="6" xfId="1" applyFont="1" applyFill="1" applyBorder="1" applyAlignment="1">
      <alignment horizontal="justify" vertical="center"/>
    </xf>
    <xf numFmtId="164" fontId="10" fillId="2" borderId="6" xfId="1" applyNumberFormat="1" applyFont="1" applyFill="1" applyBorder="1" applyAlignment="1">
      <alignment horizontal="left" vertical="top"/>
    </xf>
    <xf numFmtId="164" fontId="7" fillId="2" borderId="6" xfId="1" applyNumberFormat="1" applyFont="1" applyFill="1" applyBorder="1" applyAlignment="1">
      <alignment vertical="center"/>
    </xf>
    <xf numFmtId="164" fontId="5" fillId="4" borderId="6" xfId="1" applyNumberFormat="1" applyFont="1" applyFill="1" applyBorder="1" applyAlignment="1">
      <alignment horizontal="justify" vertical="center" wrapText="1"/>
    </xf>
    <xf numFmtId="43" fontId="6" fillId="2" borderId="6" xfId="1" applyFont="1" applyFill="1" applyBorder="1" applyAlignment="1">
      <alignment horizontal="left" vertical="center" wrapText="1"/>
    </xf>
    <xf numFmtId="43" fontId="10" fillId="2" borderId="6" xfId="6" applyFont="1" applyFill="1" applyBorder="1" applyAlignment="1">
      <alignment horizontal="justify" vertical="center"/>
    </xf>
    <xf numFmtId="43" fontId="6" fillId="4" borderId="6" xfId="5" applyFont="1" applyFill="1" applyBorder="1" applyAlignment="1">
      <alignment horizontal="left" vertical="center" wrapText="1"/>
    </xf>
    <xf numFmtId="1" fontId="7" fillId="4" borderId="6" xfId="1" applyNumberFormat="1" applyFont="1" applyFill="1" applyBorder="1" applyAlignment="1">
      <alignment horizontal="right" vertical="center"/>
    </xf>
    <xf numFmtId="43" fontId="10" fillId="2" borderId="6" xfId="5" applyFont="1" applyFill="1" applyBorder="1" applyAlignment="1">
      <alignment vertical="center"/>
    </xf>
    <xf numFmtId="43" fontId="2" fillId="3" borderId="7" xfId="5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vertical="center"/>
    </xf>
    <xf numFmtId="164" fontId="0" fillId="0" borderId="0" xfId="0" applyNumberFormat="1"/>
  </cellXfs>
  <cellStyles count="12">
    <cellStyle name="Millares" xfId="1" builtinId="3"/>
    <cellStyle name="Millares 10" xfId="7"/>
    <cellStyle name="Millares 12 4" xfId="2"/>
    <cellStyle name="Millares 2 2" xfId="8"/>
    <cellStyle name="Millares 2 2 3" xfId="6"/>
    <cellStyle name="Millares 7" xfId="3"/>
    <cellStyle name="Millares 7 4" xfId="5"/>
    <cellStyle name="Millares 8 2" xfId="9"/>
    <cellStyle name="Normal" xfId="0" builtinId="0"/>
    <cellStyle name="Normal 2" xfId="10"/>
    <cellStyle name="Normal 3" xfId="4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5"/>
  <sheetViews>
    <sheetView tabSelected="1" zoomScale="90" zoomScaleNormal="90" workbookViewId="0">
      <pane xSplit="1" ySplit="7" topLeftCell="B167" activePane="bottomRight" state="frozen"/>
      <selection pane="topRight" activeCell="B1" sqref="B1"/>
      <selection pane="bottomLeft" activeCell="A8" sqref="A8"/>
      <selection pane="bottomRight" activeCell="G173" sqref="G173:H173"/>
    </sheetView>
  </sheetViews>
  <sheetFormatPr baseColWidth="10" defaultRowHeight="12.75"/>
  <cols>
    <col min="1" max="1" width="75.140625" bestFit="1" customWidth="1"/>
    <col min="2" max="4" width="16.85546875" customWidth="1"/>
    <col min="5" max="5" width="18" bestFit="1" customWidth="1"/>
    <col min="6" max="31" width="11.42578125" style="3"/>
  </cols>
  <sheetData>
    <row r="1" spans="1:8" ht="15.75">
      <c r="A1" s="1"/>
      <c r="B1" s="2"/>
      <c r="C1" s="2"/>
      <c r="D1" s="2"/>
      <c r="E1" s="2"/>
    </row>
    <row r="2" spans="1:8" ht="20.25">
      <c r="A2" s="4" t="s">
        <v>0</v>
      </c>
      <c r="B2" s="4"/>
      <c r="C2" s="4"/>
      <c r="D2" s="4"/>
      <c r="E2" s="4"/>
    </row>
    <row r="3" spans="1:8" ht="20.25">
      <c r="A3" s="5"/>
      <c r="B3" s="5"/>
      <c r="C3" s="5"/>
      <c r="D3" s="5"/>
      <c r="E3" s="5"/>
    </row>
    <row r="4" spans="1:8" ht="15.75" thickBot="1">
      <c r="A4" s="6"/>
      <c r="B4" s="7"/>
      <c r="C4" s="7"/>
      <c r="D4" s="7"/>
      <c r="E4" s="7"/>
    </row>
    <row r="5" spans="1:8" ht="12.75" customHeight="1">
      <c r="A5" s="8" t="s">
        <v>1</v>
      </c>
      <c r="B5" s="9" t="s">
        <v>2</v>
      </c>
      <c r="C5" s="9" t="s">
        <v>3</v>
      </c>
      <c r="D5" s="9" t="s">
        <v>4</v>
      </c>
      <c r="E5" s="9" t="s">
        <v>5</v>
      </c>
    </row>
    <row r="6" spans="1:8" ht="13.5" customHeight="1" thickBot="1">
      <c r="A6" s="10"/>
      <c r="B6" s="11"/>
      <c r="C6" s="11"/>
      <c r="D6" s="11"/>
      <c r="E6" s="11"/>
    </row>
    <row r="7" spans="1:8" ht="15">
      <c r="A7" s="12"/>
      <c r="B7" s="13"/>
      <c r="C7" s="13"/>
      <c r="D7" s="13"/>
      <c r="E7" s="13"/>
    </row>
    <row r="8" spans="1:8" ht="15.75">
      <c r="A8" s="14" t="s">
        <v>6</v>
      </c>
      <c r="B8" s="15">
        <f t="shared" ref="B8:E8" si="0">B10+B29+B91+B101+B120</f>
        <v>475389970.72000003</v>
      </c>
      <c r="C8" s="15">
        <f t="shared" si="0"/>
        <v>194734857.75</v>
      </c>
      <c r="D8" s="15">
        <f t="shared" si="0"/>
        <v>1329834711.0999999</v>
      </c>
      <c r="E8" s="15">
        <f t="shared" si="0"/>
        <v>1999959539.5700002</v>
      </c>
      <c r="G8" s="16"/>
      <c r="H8" s="17"/>
    </row>
    <row r="9" spans="1:8" ht="15">
      <c r="A9" s="18"/>
      <c r="B9" s="19"/>
      <c r="C9" s="19"/>
      <c r="D9" s="19"/>
      <c r="E9" s="19"/>
    </row>
    <row r="10" spans="1:8" ht="15.75">
      <c r="A10" s="20" t="s">
        <v>7</v>
      </c>
      <c r="B10" s="21">
        <f t="shared" ref="B10:E10" si="1">B11+B14+B17+B19+B23+B26</f>
        <v>286377639.94</v>
      </c>
      <c r="C10" s="21">
        <f t="shared" si="1"/>
        <v>21867278.690000001</v>
      </c>
      <c r="D10" s="21">
        <f t="shared" si="1"/>
        <v>269710002</v>
      </c>
      <c r="E10" s="21">
        <f t="shared" si="1"/>
        <v>577954920.63</v>
      </c>
    </row>
    <row r="11" spans="1:8" ht="15">
      <c r="A11" s="22" t="s">
        <v>8</v>
      </c>
      <c r="B11" s="23">
        <f t="shared" ref="B11:E11" si="2">SUM(B12:B13)</f>
        <v>3919850</v>
      </c>
      <c r="C11" s="23">
        <f t="shared" si="2"/>
        <v>1294170</v>
      </c>
      <c r="D11" s="23">
        <f t="shared" si="2"/>
        <v>4978615</v>
      </c>
      <c r="E11" s="23">
        <f t="shared" si="2"/>
        <v>10192635</v>
      </c>
    </row>
    <row r="12" spans="1:8" ht="14.25">
      <c r="A12" s="24" t="s">
        <v>9</v>
      </c>
      <c r="B12" s="25">
        <v>3024257</v>
      </c>
      <c r="C12" s="25">
        <v>292049</v>
      </c>
      <c r="D12" s="25">
        <v>3502689</v>
      </c>
      <c r="E12" s="25">
        <f>SUM(B12:D12)</f>
        <v>6818995</v>
      </c>
    </row>
    <row r="13" spans="1:8" ht="14.25">
      <c r="A13" s="24" t="s">
        <v>10</v>
      </c>
      <c r="B13" s="25">
        <v>895593</v>
      </c>
      <c r="C13" s="25">
        <v>1002121</v>
      </c>
      <c r="D13" s="25">
        <v>1475926</v>
      </c>
      <c r="E13" s="25">
        <f>SUM(B13:D13)</f>
        <v>3373640</v>
      </c>
    </row>
    <row r="14" spans="1:8" ht="30">
      <c r="A14" s="22" t="s">
        <v>11</v>
      </c>
      <c r="B14" s="26">
        <f t="shared" ref="B14:E14" si="3">SUM(B15:B16)</f>
        <v>8373521</v>
      </c>
      <c r="C14" s="26">
        <f t="shared" si="3"/>
        <v>8539694</v>
      </c>
      <c r="D14" s="26">
        <f t="shared" si="3"/>
        <v>7131976</v>
      </c>
      <c r="E14" s="26">
        <f t="shared" si="3"/>
        <v>24045191</v>
      </c>
    </row>
    <row r="15" spans="1:8" ht="14.25">
      <c r="A15" s="27" t="s">
        <v>12</v>
      </c>
      <c r="B15" s="25">
        <v>8373521</v>
      </c>
      <c r="C15" s="25">
        <v>8539694</v>
      </c>
      <c r="D15" s="25">
        <v>7131976</v>
      </c>
      <c r="E15" s="25">
        <f>SUM(B15:D15)</f>
        <v>24045191</v>
      </c>
    </row>
    <row r="16" spans="1:8" ht="28.5">
      <c r="A16" s="24" t="s">
        <v>13</v>
      </c>
      <c r="B16" s="28">
        <v>0</v>
      </c>
      <c r="C16" s="28">
        <v>0</v>
      </c>
      <c r="D16" s="28">
        <v>0</v>
      </c>
      <c r="E16" s="28">
        <f>SUM(B16:D16)</f>
        <v>0</v>
      </c>
    </row>
    <row r="17" spans="1:5" ht="15">
      <c r="A17" s="22" t="s">
        <v>14</v>
      </c>
      <c r="B17" s="26">
        <f t="shared" ref="B17:E17" si="4">B18</f>
        <v>239161674</v>
      </c>
      <c r="C17" s="26">
        <f t="shared" si="4"/>
        <v>4123225</v>
      </c>
      <c r="D17" s="26">
        <f t="shared" si="4"/>
        <v>236110689</v>
      </c>
      <c r="E17" s="26">
        <f t="shared" si="4"/>
        <v>479395588</v>
      </c>
    </row>
    <row r="18" spans="1:5" ht="14.25">
      <c r="A18" s="24" t="s">
        <v>15</v>
      </c>
      <c r="B18" s="25">
        <v>239161674</v>
      </c>
      <c r="C18" s="25">
        <v>4123225</v>
      </c>
      <c r="D18" s="25">
        <v>236110689</v>
      </c>
      <c r="E18" s="25">
        <f>SUM(B18:D18)</f>
        <v>479395588</v>
      </c>
    </row>
    <row r="19" spans="1:5" ht="15">
      <c r="A19" s="22" t="s">
        <v>16</v>
      </c>
      <c r="B19" s="26">
        <f t="shared" ref="B19:E19" si="5">SUM(B20:B22)</f>
        <v>15426198</v>
      </c>
      <c r="C19" s="26">
        <f t="shared" si="5"/>
        <v>1013010</v>
      </c>
      <c r="D19" s="26">
        <f t="shared" si="5"/>
        <v>1103655</v>
      </c>
      <c r="E19" s="26">
        <f t="shared" si="5"/>
        <v>17542863</v>
      </c>
    </row>
    <row r="20" spans="1:5" ht="14.25">
      <c r="A20" s="29" t="s">
        <v>17</v>
      </c>
      <c r="B20" s="25">
        <v>359994</v>
      </c>
      <c r="C20" s="25">
        <v>420993</v>
      </c>
      <c r="D20" s="25">
        <v>425154</v>
      </c>
      <c r="E20" s="25">
        <f>SUM(B20:D20)</f>
        <v>1206141</v>
      </c>
    </row>
    <row r="21" spans="1:5" ht="14.25">
      <c r="A21" s="29" t="s">
        <v>18</v>
      </c>
      <c r="B21" s="25">
        <v>12</v>
      </c>
      <c r="C21" s="28">
        <v>0</v>
      </c>
      <c r="D21" s="25">
        <v>6</v>
      </c>
      <c r="E21" s="25">
        <f>SUM(B21:D21)</f>
        <v>18</v>
      </c>
    </row>
    <row r="22" spans="1:5" ht="14.25">
      <c r="A22" s="29" t="s">
        <v>19</v>
      </c>
      <c r="B22" s="25">
        <v>15066192</v>
      </c>
      <c r="C22" s="25">
        <v>592017</v>
      </c>
      <c r="D22" s="25">
        <v>678495</v>
      </c>
      <c r="E22" s="25">
        <f>SUM(B22:D22)</f>
        <v>16336704</v>
      </c>
    </row>
    <row r="23" spans="1:5" ht="15">
      <c r="A23" s="22" t="s">
        <v>20</v>
      </c>
      <c r="B23" s="26">
        <f t="shared" ref="B23:E23" si="6">SUM(B24:B25)</f>
        <v>19195068.940000001</v>
      </c>
      <c r="C23" s="26">
        <f t="shared" si="6"/>
        <v>6519654.6900000004</v>
      </c>
      <c r="D23" s="26">
        <f t="shared" si="6"/>
        <v>20086543</v>
      </c>
      <c r="E23" s="26">
        <f t="shared" si="6"/>
        <v>45801266.630000003</v>
      </c>
    </row>
    <row r="24" spans="1:5" ht="14.25">
      <c r="A24" s="30" t="s">
        <v>21</v>
      </c>
      <c r="B24" s="25">
        <v>736914</v>
      </c>
      <c r="C24" s="25">
        <v>630597</v>
      </c>
      <c r="D24" s="25">
        <v>579753</v>
      </c>
      <c r="E24" s="25">
        <f>SUM(B24:D24)</f>
        <v>1947264</v>
      </c>
    </row>
    <row r="25" spans="1:5" ht="14.25">
      <c r="A25" s="30" t="s">
        <v>22</v>
      </c>
      <c r="B25" s="25">
        <v>18458154.940000001</v>
      </c>
      <c r="C25" s="25">
        <v>5889057.6900000004</v>
      </c>
      <c r="D25" s="25">
        <v>19506790</v>
      </c>
      <c r="E25" s="25">
        <f>SUM(B25:D25)</f>
        <v>43854002.630000003</v>
      </c>
    </row>
    <row r="26" spans="1:5" ht="30">
      <c r="A26" s="31" t="s">
        <v>23</v>
      </c>
      <c r="B26" s="26">
        <f t="shared" ref="B26:E26" si="7">SUM(B27:B27)</f>
        <v>301328</v>
      </c>
      <c r="C26" s="26">
        <f t="shared" si="7"/>
        <v>377525</v>
      </c>
      <c r="D26" s="26">
        <f t="shared" si="7"/>
        <v>298524</v>
      </c>
      <c r="E26" s="26">
        <f t="shared" si="7"/>
        <v>977377</v>
      </c>
    </row>
    <row r="27" spans="1:5" ht="14.25">
      <c r="A27" s="32" t="s">
        <v>24</v>
      </c>
      <c r="B27" s="25">
        <v>301328</v>
      </c>
      <c r="C27" s="25">
        <v>377525</v>
      </c>
      <c r="D27" s="25">
        <v>298524</v>
      </c>
      <c r="E27" s="25">
        <f>SUM(B27:D27)</f>
        <v>977377</v>
      </c>
    </row>
    <row r="28" spans="1:5" ht="14.25">
      <c r="A28" s="24"/>
      <c r="B28" s="33"/>
      <c r="C28" s="33"/>
      <c r="D28" s="33"/>
      <c r="E28" s="33"/>
    </row>
    <row r="29" spans="1:5" ht="15.75">
      <c r="A29" s="20" t="s">
        <v>25</v>
      </c>
      <c r="B29" s="21">
        <f t="shared" ref="B29:E29" si="8">B30+B32+B86+B87</f>
        <v>99911511</v>
      </c>
      <c r="C29" s="21">
        <f t="shared" si="8"/>
        <v>103689331</v>
      </c>
      <c r="D29" s="21">
        <f t="shared" si="8"/>
        <v>97382445.700000003</v>
      </c>
      <c r="E29" s="21">
        <f t="shared" si="8"/>
        <v>300983287.69999999</v>
      </c>
    </row>
    <row r="30" spans="1:5" ht="30">
      <c r="A30" s="22" t="s">
        <v>26</v>
      </c>
      <c r="B30" s="26">
        <f t="shared" ref="B30:E30" si="9">B31</f>
        <v>344125</v>
      </c>
      <c r="C30" s="26">
        <f t="shared" si="9"/>
        <v>354888</v>
      </c>
      <c r="D30" s="26">
        <f t="shared" si="9"/>
        <v>261060</v>
      </c>
      <c r="E30" s="26">
        <f t="shared" si="9"/>
        <v>960073</v>
      </c>
    </row>
    <row r="31" spans="1:5" ht="14.25">
      <c r="A31" s="24" t="s">
        <v>27</v>
      </c>
      <c r="B31" s="25">
        <v>344125</v>
      </c>
      <c r="C31" s="25">
        <v>354888</v>
      </c>
      <c r="D31" s="25">
        <v>261060</v>
      </c>
      <c r="E31" s="25">
        <f>SUM(B31:D31)</f>
        <v>960073</v>
      </c>
    </row>
    <row r="32" spans="1:5" ht="15">
      <c r="A32" s="22" t="s">
        <v>28</v>
      </c>
      <c r="B32" s="26">
        <f t="shared" ref="B32:E32" si="10">B33+B40+B53+B58+B64+B69+B70+B75+B83+B81+B84+B85</f>
        <v>92783925</v>
      </c>
      <c r="C32" s="26">
        <f t="shared" si="10"/>
        <v>96460078</v>
      </c>
      <c r="D32" s="26">
        <f t="shared" si="10"/>
        <v>89596096.700000003</v>
      </c>
      <c r="E32" s="26">
        <f t="shared" si="10"/>
        <v>278840099.69999999</v>
      </c>
    </row>
    <row r="33" spans="1:5" ht="15">
      <c r="A33" s="22" t="s">
        <v>29</v>
      </c>
      <c r="B33" s="26">
        <f t="shared" ref="B33:E33" si="11">SUM(B34:B39)</f>
        <v>33314888</v>
      </c>
      <c r="C33" s="26">
        <f t="shared" si="11"/>
        <v>34330673</v>
      </c>
      <c r="D33" s="26">
        <f t="shared" si="11"/>
        <v>31557603.699999999</v>
      </c>
      <c r="E33" s="26">
        <f t="shared" si="11"/>
        <v>99203164.700000003</v>
      </c>
    </row>
    <row r="34" spans="1:5" ht="14.25">
      <c r="A34" s="24" t="s">
        <v>30</v>
      </c>
      <c r="B34" s="25">
        <v>1472745</v>
      </c>
      <c r="C34" s="25">
        <v>1057010</v>
      </c>
      <c r="D34" s="25">
        <v>1464007</v>
      </c>
      <c r="E34" s="25">
        <f>SUM(B34:D34)</f>
        <v>3993762</v>
      </c>
    </row>
    <row r="35" spans="1:5" ht="14.25">
      <c r="A35" s="24" t="s">
        <v>31</v>
      </c>
      <c r="B35" s="25">
        <v>10951224</v>
      </c>
      <c r="C35" s="25">
        <v>12454800</v>
      </c>
      <c r="D35" s="25">
        <v>9819650</v>
      </c>
      <c r="E35" s="25">
        <f>SUM(B35:D35)</f>
        <v>33225674</v>
      </c>
    </row>
    <row r="36" spans="1:5" ht="14.25">
      <c r="A36" s="30" t="s">
        <v>32</v>
      </c>
      <c r="B36" s="25">
        <v>12741481</v>
      </c>
      <c r="C36" s="25">
        <v>12747779</v>
      </c>
      <c r="D36" s="25">
        <v>12151814</v>
      </c>
      <c r="E36" s="25">
        <f>SUM(B36:D36)</f>
        <v>37641074</v>
      </c>
    </row>
    <row r="37" spans="1:5" ht="14.25">
      <c r="A37" s="24" t="s">
        <v>33</v>
      </c>
      <c r="B37" s="25">
        <v>255025</v>
      </c>
      <c r="C37" s="25">
        <v>307001</v>
      </c>
      <c r="D37" s="25">
        <v>293760</v>
      </c>
      <c r="E37" s="25">
        <f>SUM(B37:D37)</f>
        <v>855786</v>
      </c>
    </row>
    <row r="38" spans="1:5" ht="14.25">
      <c r="A38" s="24" t="s">
        <v>34</v>
      </c>
      <c r="B38" s="25">
        <v>7894412</v>
      </c>
      <c r="C38" s="25">
        <v>7764083</v>
      </c>
      <c r="D38" s="25">
        <v>7828372.7000000002</v>
      </c>
      <c r="E38" s="25">
        <f>SUM(B38:D38)</f>
        <v>23486867.699999999</v>
      </c>
    </row>
    <row r="39" spans="1:5" ht="14.25">
      <c r="A39" s="24" t="s">
        <v>35</v>
      </c>
      <c r="B39" s="25">
        <v>1</v>
      </c>
      <c r="C39" s="28">
        <v>0</v>
      </c>
      <c r="D39" s="28">
        <v>0</v>
      </c>
      <c r="E39" s="25">
        <f>SUM(B39:D39)</f>
        <v>1</v>
      </c>
    </row>
    <row r="40" spans="1:5" ht="15">
      <c r="A40" s="22" t="s">
        <v>36</v>
      </c>
      <c r="B40" s="26">
        <f t="shared" ref="B40:E40" si="12">SUM(B41:B52)</f>
        <v>45138999</v>
      </c>
      <c r="C40" s="26">
        <f t="shared" si="12"/>
        <v>45031259</v>
      </c>
      <c r="D40" s="26">
        <f t="shared" si="12"/>
        <v>40005169</v>
      </c>
      <c r="E40" s="26">
        <f t="shared" si="12"/>
        <v>130175427</v>
      </c>
    </row>
    <row r="41" spans="1:5" ht="14.25">
      <c r="A41" s="24" t="s">
        <v>37</v>
      </c>
      <c r="B41" s="25">
        <v>7900</v>
      </c>
      <c r="C41" s="25">
        <v>37525</v>
      </c>
      <c r="D41" s="28">
        <v>0</v>
      </c>
      <c r="E41" s="25">
        <f>SUM(B41:D41)</f>
        <v>45425</v>
      </c>
    </row>
    <row r="42" spans="1:5" ht="14.25">
      <c r="A42" s="24" t="s">
        <v>38</v>
      </c>
      <c r="B42" s="25">
        <v>6600</v>
      </c>
      <c r="C42" s="25">
        <v>9570</v>
      </c>
      <c r="D42" s="25">
        <v>9130</v>
      </c>
      <c r="E42" s="25">
        <f>SUM(B42:D42)</f>
        <v>25300</v>
      </c>
    </row>
    <row r="43" spans="1:5" ht="14.25">
      <c r="A43" s="24" t="s">
        <v>39</v>
      </c>
      <c r="B43" s="25">
        <v>11330</v>
      </c>
      <c r="C43" s="25">
        <v>7480</v>
      </c>
      <c r="D43" s="25">
        <v>5610</v>
      </c>
      <c r="E43" s="25">
        <f>SUM(B43:D43)</f>
        <v>24420</v>
      </c>
    </row>
    <row r="44" spans="1:5" ht="14.25">
      <c r="A44" s="24" t="s">
        <v>40</v>
      </c>
      <c r="B44" s="25">
        <v>352</v>
      </c>
      <c r="C44" s="25">
        <v>352</v>
      </c>
      <c r="D44" s="25">
        <v>40432</v>
      </c>
      <c r="E44" s="25">
        <f>SUM(B44:D44)</f>
        <v>41136</v>
      </c>
    </row>
    <row r="45" spans="1:5" ht="14.25">
      <c r="A45" s="24" t="s">
        <v>41</v>
      </c>
      <c r="B45" s="25">
        <v>13122052</v>
      </c>
      <c r="C45" s="25">
        <v>14016825</v>
      </c>
      <c r="D45" s="25">
        <v>11704852</v>
      </c>
      <c r="E45" s="25">
        <f>SUM(B45:D45)</f>
        <v>38843729</v>
      </c>
    </row>
    <row r="46" spans="1:5" ht="14.25">
      <c r="A46" s="24" t="s">
        <v>42</v>
      </c>
      <c r="B46" s="25">
        <v>482339</v>
      </c>
      <c r="C46" s="25">
        <v>791977</v>
      </c>
      <c r="D46" s="25">
        <v>680191</v>
      </c>
      <c r="E46" s="25">
        <f>SUM(B46:D46)</f>
        <v>1954507</v>
      </c>
    </row>
    <row r="47" spans="1:5" ht="14.25">
      <c r="A47" s="24" t="s">
        <v>43</v>
      </c>
      <c r="B47" s="25">
        <v>409453</v>
      </c>
      <c r="C47" s="25">
        <v>312873</v>
      </c>
      <c r="D47" s="25">
        <v>304138</v>
      </c>
      <c r="E47" s="25">
        <f>SUM(B47:D47)</f>
        <v>1026464</v>
      </c>
    </row>
    <row r="48" spans="1:5" ht="14.25">
      <c r="A48" s="24" t="s">
        <v>44</v>
      </c>
      <c r="B48" s="25">
        <v>30632988</v>
      </c>
      <c r="C48" s="25">
        <v>29374867</v>
      </c>
      <c r="D48" s="25">
        <v>26663071</v>
      </c>
      <c r="E48" s="25">
        <f>SUM(B48:D48)</f>
        <v>86670926</v>
      </c>
    </row>
    <row r="49" spans="1:5" ht="14.25">
      <c r="A49" s="24" t="s">
        <v>45</v>
      </c>
      <c r="B49" s="25">
        <v>284630</v>
      </c>
      <c r="C49" s="25">
        <v>265450</v>
      </c>
      <c r="D49" s="25">
        <v>405830</v>
      </c>
      <c r="E49" s="25">
        <f>SUM(B49:D49)</f>
        <v>955910</v>
      </c>
    </row>
    <row r="50" spans="1:5" ht="14.25">
      <c r="A50" s="24" t="s">
        <v>46</v>
      </c>
      <c r="B50" s="28">
        <v>0</v>
      </c>
      <c r="C50" s="28">
        <v>0</v>
      </c>
      <c r="D50" s="28">
        <v>0</v>
      </c>
      <c r="E50" s="28">
        <f>SUM(B50:D50)</f>
        <v>0</v>
      </c>
    </row>
    <row r="51" spans="1:5" ht="14.25">
      <c r="A51" s="34" t="s">
        <v>47</v>
      </c>
      <c r="B51" s="25">
        <v>8555</v>
      </c>
      <c r="C51" s="25">
        <v>8420</v>
      </c>
      <c r="D51" s="25">
        <v>9035</v>
      </c>
      <c r="E51" s="25">
        <f>SUM(B51:D51)</f>
        <v>26010</v>
      </c>
    </row>
    <row r="52" spans="1:5" ht="14.25">
      <c r="A52" s="34" t="s">
        <v>48</v>
      </c>
      <c r="B52" s="25">
        <v>172800</v>
      </c>
      <c r="C52" s="25">
        <v>205920</v>
      </c>
      <c r="D52" s="25">
        <v>182880</v>
      </c>
      <c r="E52" s="25">
        <f>SUM(B52:D52)</f>
        <v>561600</v>
      </c>
    </row>
    <row r="53" spans="1:5" ht="15">
      <c r="A53" s="22" t="s">
        <v>49</v>
      </c>
      <c r="B53" s="26">
        <f t="shared" ref="B53:E53" si="13">SUM(B54:B57)</f>
        <v>308940</v>
      </c>
      <c r="C53" s="26">
        <f t="shared" si="13"/>
        <v>416740</v>
      </c>
      <c r="D53" s="26">
        <f t="shared" si="13"/>
        <v>452140</v>
      </c>
      <c r="E53" s="26">
        <f t="shared" si="13"/>
        <v>1177820</v>
      </c>
    </row>
    <row r="54" spans="1:5" ht="14.25">
      <c r="A54" s="35" t="s">
        <v>50</v>
      </c>
      <c r="B54" s="25">
        <v>306700</v>
      </c>
      <c r="C54" s="25">
        <v>406400</v>
      </c>
      <c r="D54" s="25">
        <v>423900</v>
      </c>
      <c r="E54" s="25">
        <f>SUM(B54:D54)</f>
        <v>1137000</v>
      </c>
    </row>
    <row r="55" spans="1:5" ht="14.25">
      <c r="A55" s="35" t="s">
        <v>51</v>
      </c>
      <c r="B55" s="25">
        <v>2000</v>
      </c>
      <c r="C55" s="25">
        <v>3380</v>
      </c>
      <c r="D55" s="25">
        <v>28240</v>
      </c>
      <c r="E55" s="25">
        <f>SUM(B55:D55)</f>
        <v>33620</v>
      </c>
    </row>
    <row r="56" spans="1:5" ht="14.25">
      <c r="A56" s="35" t="s">
        <v>52</v>
      </c>
      <c r="B56" s="28">
        <v>0</v>
      </c>
      <c r="C56" s="28">
        <v>0</v>
      </c>
      <c r="D56" s="28">
        <v>0</v>
      </c>
      <c r="E56" s="28">
        <f>SUM(B56:D56)</f>
        <v>0</v>
      </c>
    </row>
    <row r="57" spans="1:5" ht="14.25">
      <c r="A57" s="35" t="s">
        <v>53</v>
      </c>
      <c r="B57" s="25">
        <v>240</v>
      </c>
      <c r="C57" s="25">
        <v>6960</v>
      </c>
      <c r="D57" s="28">
        <v>0</v>
      </c>
      <c r="E57" s="25">
        <f>SUM(B57:D57)</f>
        <v>7200</v>
      </c>
    </row>
    <row r="58" spans="1:5" ht="15">
      <c r="A58" s="22" t="s">
        <v>54</v>
      </c>
      <c r="B58" s="26">
        <f t="shared" ref="B58:E58" si="14">SUM(B59:B63)</f>
        <v>4292510</v>
      </c>
      <c r="C58" s="26">
        <f t="shared" si="14"/>
        <v>7237400</v>
      </c>
      <c r="D58" s="26">
        <f t="shared" si="14"/>
        <v>7899995</v>
      </c>
      <c r="E58" s="26">
        <f t="shared" si="14"/>
        <v>19429905</v>
      </c>
    </row>
    <row r="59" spans="1:5" ht="14.25">
      <c r="A59" s="30" t="s">
        <v>55</v>
      </c>
      <c r="B59" s="25">
        <v>124750</v>
      </c>
      <c r="C59" s="25">
        <v>116275</v>
      </c>
      <c r="D59" s="25">
        <v>135350</v>
      </c>
      <c r="E59" s="25">
        <f>SUM(B59:D59)</f>
        <v>376375</v>
      </c>
    </row>
    <row r="60" spans="1:5" ht="14.25">
      <c r="A60" s="24" t="s">
        <v>56</v>
      </c>
      <c r="B60" s="25">
        <v>3115100</v>
      </c>
      <c r="C60" s="25">
        <v>4077300</v>
      </c>
      <c r="D60" s="25">
        <v>6129050</v>
      </c>
      <c r="E60" s="25">
        <f>SUM(B60:D60)</f>
        <v>13321450</v>
      </c>
    </row>
    <row r="61" spans="1:5" ht="14.25">
      <c r="A61" s="24" t="s">
        <v>57</v>
      </c>
      <c r="B61" s="25">
        <v>104385</v>
      </c>
      <c r="C61" s="25">
        <v>100550</v>
      </c>
      <c r="D61" s="25">
        <v>95135</v>
      </c>
      <c r="E61" s="25">
        <f>SUM(B61:D61)</f>
        <v>300070</v>
      </c>
    </row>
    <row r="62" spans="1:5" ht="14.25">
      <c r="A62" s="24" t="s">
        <v>58</v>
      </c>
      <c r="B62" s="25">
        <v>5475</v>
      </c>
      <c r="C62" s="25">
        <v>31275</v>
      </c>
      <c r="D62" s="25">
        <v>368460</v>
      </c>
      <c r="E62" s="25">
        <f>SUM(B62:D62)</f>
        <v>405210</v>
      </c>
    </row>
    <row r="63" spans="1:5" ht="14.25">
      <c r="A63" s="24" t="s">
        <v>59</v>
      </c>
      <c r="B63" s="25">
        <v>942800</v>
      </c>
      <c r="C63" s="25">
        <v>2912000</v>
      </c>
      <c r="D63" s="25">
        <v>1172000</v>
      </c>
      <c r="E63" s="25">
        <f>SUM(B63:D63)</f>
        <v>5026800</v>
      </c>
    </row>
    <row r="64" spans="1:5" ht="15">
      <c r="A64" s="22" t="s">
        <v>60</v>
      </c>
      <c r="B64" s="26">
        <f t="shared" ref="B64:E64" si="15">SUM(B65:B68)</f>
        <v>3465340</v>
      </c>
      <c r="C64" s="26">
        <f t="shared" si="15"/>
        <v>3141712</v>
      </c>
      <c r="D64" s="26">
        <f t="shared" si="15"/>
        <v>2465598</v>
      </c>
      <c r="E64" s="26">
        <f t="shared" si="15"/>
        <v>9072650</v>
      </c>
    </row>
    <row r="65" spans="1:5" ht="14.25">
      <c r="A65" s="24" t="s">
        <v>61</v>
      </c>
      <c r="B65" s="25">
        <v>267531</v>
      </c>
      <c r="C65" s="25">
        <v>210325</v>
      </c>
      <c r="D65" s="25">
        <v>228603</v>
      </c>
      <c r="E65" s="25">
        <f>SUM(B65:D65)</f>
        <v>706459</v>
      </c>
    </row>
    <row r="66" spans="1:5" ht="14.25">
      <c r="A66" s="24" t="s">
        <v>62</v>
      </c>
      <c r="B66" s="25">
        <v>3093649</v>
      </c>
      <c r="C66" s="25">
        <v>2811027</v>
      </c>
      <c r="D66" s="25">
        <v>2138865</v>
      </c>
      <c r="E66" s="25">
        <f>SUM(B66:D66)</f>
        <v>8043541</v>
      </c>
    </row>
    <row r="67" spans="1:5" ht="14.25">
      <c r="A67" s="32" t="s">
        <v>63</v>
      </c>
      <c r="B67" s="25">
        <v>93600</v>
      </c>
      <c r="C67" s="25">
        <v>109800</v>
      </c>
      <c r="D67" s="25">
        <v>95250</v>
      </c>
      <c r="E67" s="25">
        <f>SUM(B67:D67)</f>
        <v>298650</v>
      </c>
    </row>
    <row r="68" spans="1:5" ht="14.25">
      <c r="A68" s="36" t="s">
        <v>64</v>
      </c>
      <c r="B68" s="25">
        <v>10560</v>
      </c>
      <c r="C68" s="25">
        <v>10560</v>
      </c>
      <c r="D68" s="25">
        <v>2880</v>
      </c>
      <c r="E68" s="25">
        <f>SUM(B68:D68)</f>
        <v>24000</v>
      </c>
    </row>
    <row r="69" spans="1:5" ht="15">
      <c r="A69" s="22" t="s">
        <v>65</v>
      </c>
      <c r="B69" s="23">
        <v>4215170</v>
      </c>
      <c r="C69" s="23">
        <v>4145980</v>
      </c>
      <c r="D69" s="23">
        <v>3467597</v>
      </c>
      <c r="E69" s="23">
        <f>SUM(B69:D69)</f>
        <v>11828747</v>
      </c>
    </row>
    <row r="70" spans="1:5" ht="15">
      <c r="A70" s="22" t="s">
        <v>66</v>
      </c>
      <c r="B70" s="26">
        <f t="shared" ref="B70:E70" si="16">SUM(B71:B74)</f>
        <v>209259</v>
      </c>
      <c r="C70" s="26">
        <f t="shared" si="16"/>
        <v>214459</v>
      </c>
      <c r="D70" s="26">
        <f t="shared" si="16"/>
        <v>185262</v>
      </c>
      <c r="E70" s="26">
        <f t="shared" si="16"/>
        <v>608980</v>
      </c>
    </row>
    <row r="71" spans="1:5" ht="14.25">
      <c r="A71" s="35" t="s">
        <v>67</v>
      </c>
      <c r="B71" s="25">
        <v>196734</v>
      </c>
      <c r="C71" s="25">
        <v>205609</v>
      </c>
      <c r="D71" s="25">
        <v>171432</v>
      </c>
      <c r="E71" s="25">
        <f>SUM(B71:D71)</f>
        <v>573775</v>
      </c>
    </row>
    <row r="72" spans="1:5" ht="14.25">
      <c r="A72" s="37" t="s">
        <v>68</v>
      </c>
      <c r="B72" s="25">
        <v>7275</v>
      </c>
      <c r="C72" s="25">
        <v>2100</v>
      </c>
      <c r="D72" s="28">
        <v>0</v>
      </c>
      <c r="E72" s="25">
        <f>SUM(B72:D72)</f>
        <v>9375</v>
      </c>
    </row>
    <row r="73" spans="1:5" ht="14.25">
      <c r="A73" s="37" t="s">
        <v>69</v>
      </c>
      <c r="B73" s="28">
        <v>0</v>
      </c>
      <c r="C73" s="28">
        <v>0</v>
      </c>
      <c r="D73" s="25">
        <v>3530</v>
      </c>
      <c r="E73" s="25">
        <f>SUM(B73:D73)</f>
        <v>3530</v>
      </c>
    </row>
    <row r="74" spans="1:5" ht="14.25">
      <c r="A74" s="37" t="s">
        <v>70</v>
      </c>
      <c r="B74" s="25">
        <v>5250</v>
      </c>
      <c r="C74" s="25">
        <v>6750</v>
      </c>
      <c r="D74" s="25">
        <v>10300</v>
      </c>
      <c r="E74" s="25">
        <f>SUM(B74:D74)</f>
        <v>22300</v>
      </c>
    </row>
    <row r="75" spans="1:5" ht="15">
      <c r="A75" s="38" t="s">
        <v>71</v>
      </c>
      <c r="B75" s="26">
        <f t="shared" ref="B75:E75" si="17">SUM(B76:B80)</f>
        <v>999899</v>
      </c>
      <c r="C75" s="26">
        <f t="shared" si="17"/>
        <v>1069805</v>
      </c>
      <c r="D75" s="26">
        <f t="shared" si="17"/>
        <v>2840632</v>
      </c>
      <c r="E75" s="26">
        <f t="shared" si="17"/>
        <v>4910336</v>
      </c>
    </row>
    <row r="76" spans="1:5" ht="14.25">
      <c r="A76" s="37" t="s">
        <v>72</v>
      </c>
      <c r="B76" s="25">
        <v>166180</v>
      </c>
      <c r="C76" s="25">
        <v>355460</v>
      </c>
      <c r="D76" s="25">
        <v>384160</v>
      </c>
      <c r="E76" s="25">
        <f>SUM(B76:D76)</f>
        <v>905800</v>
      </c>
    </row>
    <row r="77" spans="1:5" ht="42.75">
      <c r="A77" s="30" t="s">
        <v>73</v>
      </c>
      <c r="B77" s="25">
        <v>810700</v>
      </c>
      <c r="C77" s="25">
        <v>702200</v>
      </c>
      <c r="D77" s="25">
        <v>2426445</v>
      </c>
      <c r="E77" s="25">
        <f>SUM(B77:D77)</f>
        <v>3939345</v>
      </c>
    </row>
    <row r="78" spans="1:5" ht="28.5">
      <c r="A78" s="37" t="s">
        <v>74</v>
      </c>
      <c r="B78" s="25">
        <v>22109</v>
      </c>
      <c r="C78" s="25">
        <v>8355</v>
      </c>
      <c r="D78" s="25">
        <v>26917</v>
      </c>
      <c r="E78" s="25">
        <f>SUM(B78:D78)</f>
        <v>57381</v>
      </c>
    </row>
    <row r="79" spans="1:5" ht="14.25">
      <c r="A79" s="37" t="s">
        <v>75</v>
      </c>
      <c r="B79" s="25">
        <v>750</v>
      </c>
      <c r="C79" s="25">
        <v>3470</v>
      </c>
      <c r="D79" s="25">
        <v>2470</v>
      </c>
      <c r="E79" s="25">
        <f>SUM(B79:D79)</f>
        <v>6690</v>
      </c>
    </row>
    <row r="80" spans="1:5" ht="14.25">
      <c r="A80" s="37" t="s">
        <v>76</v>
      </c>
      <c r="B80" s="25">
        <v>160</v>
      </c>
      <c r="C80" s="25">
        <v>320</v>
      </c>
      <c r="D80" s="25">
        <v>640</v>
      </c>
      <c r="E80" s="25">
        <f>SUM(B80:D80)</f>
        <v>1120</v>
      </c>
    </row>
    <row r="81" spans="1:31" ht="15">
      <c r="A81" s="22" t="s">
        <v>77</v>
      </c>
      <c r="B81" s="26">
        <f t="shared" ref="B81:E81" si="18">B82</f>
        <v>784600</v>
      </c>
      <c r="C81" s="26">
        <f t="shared" si="18"/>
        <v>801260</v>
      </c>
      <c r="D81" s="26">
        <f t="shared" si="18"/>
        <v>647570</v>
      </c>
      <c r="E81" s="26">
        <f t="shared" si="18"/>
        <v>2233430</v>
      </c>
    </row>
    <row r="82" spans="1:31" ht="14.25">
      <c r="A82" s="24" t="s">
        <v>78</v>
      </c>
      <c r="B82" s="25">
        <v>784600</v>
      </c>
      <c r="C82" s="25">
        <v>801260</v>
      </c>
      <c r="D82" s="25">
        <v>647570</v>
      </c>
      <c r="E82" s="25">
        <f>SUM(B82:D82)</f>
        <v>2233430</v>
      </c>
    </row>
    <row r="83" spans="1:31" ht="15">
      <c r="A83" s="39" t="s">
        <v>79</v>
      </c>
      <c r="B83" s="40">
        <v>0</v>
      </c>
      <c r="C83" s="40">
        <v>0</v>
      </c>
      <c r="D83" s="40">
        <v>0</v>
      </c>
      <c r="E83" s="28">
        <f>SUM(B83:D83)</f>
        <v>0</v>
      </c>
    </row>
    <row r="84" spans="1:31" ht="15">
      <c r="A84" s="22" t="s">
        <v>80</v>
      </c>
      <c r="B84" s="23">
        <v>1490</v>
      </c>
      <c r="C84" s="23">
        <v>1680</v>
      </c>
      <c r="D84" s="23">
        <v>4860</v>
      </c>
      <c r="E84" s="23">
        <f>SUM(B84:D84)</f>
        <v>8030</v>
      </c>
    </row>
    <row r="85" spans="1:31" ht="15">
      <c r="A85" s="22" t="s">
        <v>81</v>
      </c>
      <c r="B85" s="23">
        <v>52830</v>
      </c>
      <c r="C85" s="23">
        <v>69110</v>
      </c>
      <c r="D85" s="23">
        <v>69670</v>
      </c>
      <c r="E85" s="23">
        <f>SUM(B85:D85)</f>
        <v>191610</v>
      </c>
    </row>
    <row r="86" spans="1:31" ht="15">
      <c r="A86" s="22" t="s">
        <v>82</v>
      </c>
      <c r="B86" s="23">
        <v>84355</v>
      </c>
      <c r="C86" s="23">
        <v>117000</v>
      </c>
      <c r="D86" s="23">
        <v>87190</v>
      </c>
      <c r="E86" s="23">
        <f>SUM(B86:D86)</f>
        <v>288545</v>
      </c>
    </row>
    <row r="87" spans="1:31" ht="15">
      <c r="A87" s="22" t="s">
        <v>83</v>
      </c>
      <c r="B87" s="26">
        <f t="shared" ref="B87:E87" si="19">B88+B89</f>
        <v>6699106</v>
      </c>
      <c r="C87" s="26">
        <f t="shared" si="19"/>
        <v>6757365</v>
      </c>
      <c r="D87" s="26">
        <f t="shared" si="19"/>
        <v>7438099</v>
      </c>
      <c r="E87" s="26">
        <f t="shared" si="19"/>
        <v>20894570</v>
      </c>
    </row>
    <row r="88" spans="1:31" ht="14.25">
      <c r="A88" s="37" t="s">
        <v>84</v>
      </c>
      <c r="B88" s="25">
        <v>6699106</v>
      </c>
      <c r="C88" s="25">
        <v>6757365</v>
      </c>
      <c r="D88" s="25">
        <v>7433476</v>
      </c>
      <c r="E88" s="25">
        <f>SUM(B88:D88)</f>
        <v>20889947</v>
      </c>
    </row>
    <row r="89" spans="1:31" ht="14.25">
      <c r="A89" s="37" t="s">
        <v>85</v>
      </c>
      <c r="B89" s="28">
        <v>0</v>
      </c>
      <c r="C89" s="28">
        <v>0</v>
      </c>
      <c r="D89" s="25">
        <v>4623</v>
      </c>
      <c r="E89" s="25">
        <f>SUM(B89:D89)</f>
        <v>4623</v>
      </c>
    </row>
    <row r="90" spans="1:31" ht="14.25">
      <c r="A90" s="41"/>
      <c r="B90" s="33"/>
      <c r="C90" s="33"/>
      <c r="D90" s="33"/>
      <c r="E90" s="33"/>
    </row>
    <row r="91" spans="1:31" ht="15.75">
      <c r="A91" s="20" t="s">
        <v>86</v>
      </c>
      <c r="B91" s="21">
        <f t="shared" ref="B91:E91" si="20">B92</f>
        <v>27856781.289999999</v>
      </c>
      <c r="C91" s="21">
        <f t="shared" si="20"/>
        <v>30246085.289999999</v>
      </c>
      <c r="D91" s="21">
        <f t="shared" si="20"/>
        <v>30502567.600000001</v>
      </c>
      <c r="E91" s="21">
        <f t="shared" si="20"/>
        <v>88605434.180000007</v>
      </c>
    </row>
    <row r="92" spans="1:31" ht="15">
      <c r="A92" s="42" t="s">
        <v>86</v>
      </c>
      <c r="B92" s="26">
        <f t="shared" ref="B92:E92" si="21">B93+B94+B95+B96+B99</f>
        <v>27856781.289999999</v>
      </c>
      <c r="C92" s="26">
        <f t="shared" si="21"/>
        <v>30246085.289999999</v>
      </c>
      <c r="D92" s="26">
        <f t="shared" si="21"/>
        <v>30502567.600000001</v>
      </c>
      <c r="E92" s="26">
        <f t="shared" si="21"/>
        <v>88605434.180000007</v>
      </c>
    </row>
    <row r="93" spans="1:31" ht="14.25">
      <c r="A93" s="27" t="s">
        <v>87</v>
      </c>
      <c r="B93" s="28">
        <v>0</v>
      </c>
      <c r="C93" s="28">
        <v>0</v>
      </c>
      <c r="D93" s="28">
        <v>0</v>
      </c>
      <c r="E93" s="28">
        <f>SUM(B93:D93)</f>
        <v>0</v>
      </c>
    </row>
    <row r="94" spans="1:31" ht="14.25">
      <c r="A94" s="27" t="s">
        <v>88</v>
      </c>
      <c r="B94" s="28">
        <v>0</v>
      </c>
      <c r="C94" s="28">
        <v>0</v>
      </c>
      <c r="D94" s="28">
        <v>0</v>
      </c>
      <c r="E94" s="28">
        <f>SUM(B94:D94)</f>
        <v>0</v>
      </c>
    </row>
    <row r="95" spans="1:31" ht="28.5">
      <c r="A95" s="27" t="s">
        <v>89</v>
      </c>
      <c r="B95" s="28">
        <v>0</v>
      </c>
      <c r="C95" s="28">
        <v>0</v>
      </c>
      <c r="D95" s="28">
        <v>0</v>
      </c>
      <c r="E95" s="28">
        <f>SUM(B95:D95)</f>
        <v>0</v>
      </c>
    </row>
    <row r="96" spans="1:31" s="44" customFormat="1" ht="15">
      <c r="A96" s="42" t="s">
        <v>90</v>
      </c>
      <c r="B96" s="26">
        <f t="shared" ref="B96:E96" si="22">SUM(B97:B98)</f>
        <v>27856781.289999999</v>
      </c>
      <c r="C96" s="26">
        <f t="shared" si="22"/>
        <v>30246085.289999999</v>
      </c>
      <c r="D96" s="26">
        <f t="shared" si="22"/>
        <v>30502567.600000001</v>
      </c>
      <c r="E96" s="26">
        <f t="shared" si="22"/>
        <v>88605434.180000007</v>
      </c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</row>
    <row r="97" spans="1:31" ht="14.25">
      <c r="A97" s="27" t="s">
        <v>91</v>
      </c>
      <c r="B97" s="25">
        <v>14487449.289999999</v>
      </c>
      <c r="C97" s="25">
        <v>14955901</v>
      </c>
      <c r="D97" s="25">
        <v>15984586.810000001</v>
      </c>
      <c r="E97" s="25">
        <f>SUM(B97:D97)</f>
        <v>45427937.100000001</v>
      </c>
    </row>
    <row r="98" spans="1:31" ht="14.25">
      <c r="A98" s="27" t="s">
        <v>92</v>
      </c>
      <c r="B98" s="25">
        <v>13369332</v>
      </c>
      <c r="C98" s="25">
        <v>15290184.289999999</v>
      </c>
      <c r="D98" s="25">
        <v>14517980.790000001</v>
      </c>
      <c r="E98" s="25">
        <f>SUM(B98:D98)</f>
        <v>43177497.079999998</v>
      </c>
    </row>
    <row r="99" spans="1:31" ht="14.25">
      <c r="A99" s="27" t="s">
        <v>93</v>
      </c>
      <c r="B99" s="28">
        <v>0</v>
      </c>
      <c r="C99" s="28">
        <v>0</v>
      </c>
      <c r="D99" s="28">
        <v>0</v>
      </c>
      <c r="E99" s="28">
        <f>SUM(B99:D99)</f>
        <v>0</v>
      </c>
    </row>
    <row r="100" spans="1:31" ht="14.25">
      <c r="A100" s="27"/>
      <c r="B100" s="33"/>
      <c r="C100" s="33"/>
      <c r="D100" s="33"/>
      <c r="E100" s="33"/>
    </row>
    <row r="101" spans="1:31" ht="15.75">
      <c r="A101" s="20" t="s">
        <v>94</v>
      </c>
      <c r="B101" s="21">
        <f t="shared" ref="B101:E101" si="23">B102+B114+B117</f>
        <v>50457145.299999997</v>
      </c>
      <c r="C101" s="21">
        <f t="shared" si="23"/>
        <v>36124372.970000006</v>
      </c>
      <c r="D101" s="21">
        <f t="shared" si="23"/>
        <v>912333337.55999994</v>
      </c>
      <c r="E101" s="21">
        <f t="shared" si="23"/>
        <v>998914855.83000004</v>
      </c>
    </row>
    <row r="102" spans="1:31" ht="15">
      <c r="A102" s="38" t="s">
        <v>94</v>
      </c>
      <c r="B102" s="26">
        <f>B103+B104+B105+B106+B107</f>
        <v>50443878.299999997</v>
      </c>
      <c r="C102" s="26">
        <f>C103+C104+C105+C106+C107</f>
        <v>36031389.970000006</v>
      </c>
      <c r="D102" s="26">
        <f>D103+D104+D105+D106+D107</f>
        <v>912319837.55999994</v>
      </c>
      <c r="E102" s="26">
        <f>E103+E104+E105+E106+E107</f>
        <v>998795105.83000004</v>
      </c>
    </row>
    <row r="103" spans="1:31" ht="15">
      <c r="A103" s="38" t="s">
        <v>95</v>
      </c>
      <c r="B103" s="23">
        <v>5110617.7</v>
      </c>
      <c r="C103" s="23">
        <v>4830621.7</v>
      </c>
      <c r="D103" s="23">
        <v>5402388.96</v>
      </c>
      <c r="E103" s="23">
        <f>SUM(B103:D103)</f>
        <v>15343628.359999999</v>
      </c>
    </row>
    <row r="104" spans="1:31" ht="15">
      <c r="A104" s="38" t="s">
        <v>96</v>
      </c>
      <c r="B104" s="23">
        <v>517717.52</v>
      </c>
      <c r="C104" s="23">
        <v>9368921.4000000004</v>
      </c>
      <c r="D104" s="23">
        <v>3130614.58</v>
      </c>
      <c r="E104" s="23">
        <f>SUM(B104:D104)</f>
        <v>13017253.5</v>
      </c>
    </row>
    <row r="105" spans="1:31" ht="15">
      <c r="A105" s="38" t="s">
        <v>97</v>
      </c>
      <c r="B105" s="23">
        <v>34809879.549999997</v>
      </c>
      <c r="C105" s="23">
        <v>8343338.4199999999</v>
      </c>
      <c r="D105" s="23">
        <v>881233481.71000004</v>
      </c>
      <c r="E105" s="23">
        <f>SUM(B105:D105)</f>
        <v>924386699.68000007</v>
      </c>
    </row>
    <row r="106" spans="1:31" ht="15">
      <c r="A106" s="38" t="s">
        <v>98</v>
      </c>
      <c r="B106" s="23">
        <v>9516499</v>
      </c>
      <c r="C106" s="23">
        <v>13092581</v>
      </c>
      <c r="D106" s="23">
        <v>22123940</v>
      </c>
      <c r="E106" s="23">
        <f>SUM(B106:D106)</f>
        <v>44733020</v>
      </c>
    </row>
    <row r="107" spans="1:31" ht="15">
      <c r="A107" s="38" t="s">
        <v>99</v>
      </c>
      <c r="B107" s="26">
        <f t="shared" ref="B107:E107" si="24">SUM(B108:B113)</f>
        <v>489164.53</v>
      </c>
      <c r="C107" s="26">
        <f t="shared" si="24"/>
        <v>395927.45</v>
      </c>
      <c r="D107" s="26">
        <f t="shared" si="24"/>
        <v>429412.31</v>
      </c>
      <c r="E107" s="26">
        <f t="shared" si="24"/>
        <v>1314504.29</v>
      </c>
    </row>
    <row r="108" spans="1:31" s="47" customFormat="1" ht="28.5">
      <c r="A108" s="45" t="s">
        <v>100</v>
      </c>
      <c r="B108" s="25">
        <v>451</v>
      </c>
      <c r="C108" s="25">
        <v>70</v>
      </c>
      <c r="D108" s="25">
        <v>224</v>
      </c>
      <c r="E108" s="25">
        <f>SUM(B108:D108)</f>
        <v>745</v>
      </c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</row>
    <row r="109" spans="1:31" ht="15">
      <c r="A109" s="45" t="s">
        <v>101</v>
      </c>
      <c r="B109" s="40">
        <v>0</v>
      </c>
      <c r="C109" s="40">
        <v>0</v>
      </c>
      <c r="D109" s="40">
        <v>0</v>
      </c>
      <c r="E109" s="28">
        <f>SUM(B109:D109)</f>
        <v>0</v>
      </c>
    </row>
    <row r="110" spans="1:31" ht="28.5">
      <c r="A110" s="45" t="s">
        <v>102</v>
      </c>
      <c r="B110" s="40">
        <v>0</v>
      </c>
      <c r="C110" s="40">
        <v>0</v>
      </c>
      <c r="D110" s="40">
        <v>0</v>
      </c>
      <c r="E110" s="28">
        <f>SUM(B110:D110)</f>
        <v>0</v>
      </c>
    </row>
    <row r="111" spans="1:31" s="47" customFormat="1" ht="14.25">
      <c r="A111" s="45" t="s">
        <v>103</v>
      </c>
      <c r="B111" s="25">
        <v>488713.53</v>
      </c>
      <c r="C111" s="25">
        <v>395857.45</v>
      </c>
      <c r="D111" s="25">
        <v>429188.31</v>
      </c>
      <c r="E111" s="25">
        <f>SUM(B111:D111)</f>
        <v>1313759.29</v>
      </c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</row>
    <row r="112" spans="1:31" ht="15">
      <c r="A112" s="45" t="s">
        <v>104</v>
      </c>
      <c r="B112" s="40">
        <v>0</v>
      </c>
      <c r="C112" s="40">
        <v>0</v>
      </c>
      <c r="D112" s="40">
        <v>0</v>
      </c>
      <c r="E112" s="28">
        <f>SUM(B112:D112)</f>
        <v>0</v>
      </c>
    </row>
    <row r="113" spans="1:31" ht="28.5">
      <c r="A113" s="48" t="s">
        <v>105</v>
      </c>
      <c r="B113" s="40">
        <v>0</v>
      </c>
      <c r="C113" s="40">
        <v>0</v>
      </c>
      <c r="D113" s="40">
        <v>0</v>
      </c>
      <c r="E113" s="28">
        <f>SUM(B113:D113)</f>
        <v>0</v>
      </c>
    </row>
    <row r="114" spans="1:31" ht="15">
      <c r="A114" s="38" t="s">
        <v>106</v>
      </c>
      <c r="B114" s="26">
        <f t="shared" ref="B114:E114" si="25">B115+B116</f>
        <v>9417</v>
      </c>
      <c r="C114" s="26">
        <f t="shared" si="25"/>
        <v>9417</v>
      </c>
      <c r="D114" s="26">
        <f t="shared" si="25"/>
        <v>9417</v>
      </c>
      <c r="E114" s="26">
        <f t="shared" si="25"/>
        <v>28251</v>
      </c>
    </row>
    <row r="115" spans="1:31" ht="28.5">
      <c r="A115" s="49" t="s">
        <v>107</v>
      </c>
      <c r="B115" s="25">
        <v>9417</v>
      </c>
      <c r="C115" s="25">
        <v>9417</v>
      </c>
      <c r="D115" s="25">
        <v>9417</v>
      </c>
      <c r="E115" s="25">
        <f>SUM(B115:D115)</f>
        <v>28251</v>
      </c>
    </row>
    <row r="116" spans="1:31" ht="14.25">
      <c r="A116" s="49" t="s">
        <v>108</v>
      </c>
      <c r="B116" s="28">
        <v>0</v>
      </c>
      <c r="C116" s="28">
        <v>0</v>
      </c>
      <c r="D116" s="28">
        <v>0</v>
      </c>
      <c r="E116" s="28">
        <f>SUM(B116:D116)</f>
        <v>0</v>
      </c>
    </row>
    <row r="117" spans="1:31" ht="15">
      <c r="A117" s="50" t="s">
        <v>109</v>
      </c>
      <c r="B117" s="26">
        <f t="shared" ref="B117:E117" si="26">B118</f>
        <v>3850</v>
      </c>
      <c r="C117" s="26">
        <f t="shared" si="26"/>
        <v>83566</v>
      </c>
      <c r="D117" s="26">
        <f t="shared" si="26"/>
        <v>4083</v>
      </c>
      <c r="E117" s="26">
        <f t="shared" si="26"/>
        <v>91499</v>
      </c>
    </row>
    <row r="118" spans="1:31" s="47" customFormat="1" ht="14.25">
      <c r="A118" s="24" t="s">
        <v>110</v>
      </c>
      <c r="B118" s="25">
        <v>3850</v>
      </c>
      <c r="C118" s="25">
        <v>83566</v>
      </c>
      <c r="D118" s="25">
        <v>4083</v>
      </c>
      <c r="E118" s="25">
        <f>SUM(B118:D118)</f>
        <v>91499</v>
      </c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</row>
    <row r="119" spans="1:31" ht="14.25">
      <c r="A119" s="24"/>
      <c r="B119" s="33"/>
      <c r="C119" s="33"/>
      <c r="D119" s="33"/>
      <c r="E119" s="33"/>
    </row>
    <row r="120" spans="1:31" ht="31.5">
      <c r="A120" s="20" t="s">
        <v>111</v>
      </c>
      <c r="B120" s="21">
        <f t="shared" ref="B120:E120" si="27">SUM(B121:B124)</f>
        <v>10786893.189999999</v>
      </c>
      <c r="C120" s="21">
        <f t="shared" si="27"/>
        <v>2807789.8</v>
      </c>
      <c r="D120" s="21">
        <f t="shared" si="27"/>
        <v>19906358.239999998</v>
      </c>
      <c r="E120" s="21">
        <f t="shared" si="27"/>
        <v>33501041.229999997</v>
      </c>
    </row>
    <row r="121" spans="1:31" s="47" customFormat="1" ht="14.25">
      <c r="A121" s="51" t="s">
        <v>112</v>
      </c>
      <c r="B121" s="28">
        <v>0</v>
      </c>
      <c r="C121" s="28">
        <v>0</v>
      </c>
      <c r="D121" s="28">
        <v>0</v>
      </c>
      <c r="E121" s="28">
        <f>SUM(B121:D121)</f>
        <v>0</v>
      </c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</row>
    <row r="122" spans="1:31" s="47" customFormat="1" ht="28.5">
      <c r="A122" s="51" t="s">
        <v>113</v>
      </c>
      <c r="B122" s="28">
        <v>0</v>
      </c>
      <c r="C122" s="28">
        <v>0</v>
      </c>
      <c r="D122" s="28">
        <v>0</v>
      </c>
      <c r="E122" s="28">
        <f>SUM(B122:D122)</f>
        <v>0</v>
      </c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</row>
    <row r="123" spans="1:31" s="47" customFormat="1" ht="28.5">
      <c r="A123" s="51" t="s">
        <v>114</v>
      </c>
      <c r="B123" s="25">
        <v>10786893.189999999</v>
      </c>
      <c r="C123" s="25">
        <v>1973194.8</v>
      </c>
      <c r="D123" s="25">
        <v>20199048.699999999</v>
      </c>
      <c r="E123" s="25">
        <f>SUM(B123:D123)</f>
        <v>32959136.689999998</v>
      </c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</row>
    <row r="124" spans="1:31" s="47" customFormat="1" ht="28.5">
      <c r="A124" s="51" t="s">
        <v>115</v>
      </c>
      <c r="B124" s="28">
        <v>0</v>
      </c>
      <c r="C124" s="25">
        <v>834595</v>
      </c>
      <c r="D124" s="52">
        <v>-292690.46000000002</v>
      </c>
      <c r="E124" s="25">
        <f>SUM(B124:D124)</f>
        <v>541904.54</v>
      </c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</row>
    <row r="125" spans="1:31" ht="15.75">
      <c r="A125" s="53"/>
      <c r="B125" s="26"/>
      <c r="C125" s="26"/>
      <c r="D125" s="26"/>
      <c r="E125" s="26"/>
    </row>
    <row r="126" spans="1:31" ht="31.5">
      <c r="A126" s="54" t="s">
        <v>116</v>
      </c>
      <c r="B126" s="55">
        <f t="shared" ref="B126:E126" si="28">B128+B140+B150+B155+B170</f>
        <v>7652800785.3800001</v>
      </c>
      <c r="C126" s="55">
        <f t="shared" si="28"/>
        <v>7101996562.3199997</v>
      </c>
      <c r="D126" s="55">
        <f t="shared" si="28"/>
        <v>8209731658.1599998</v>
      </c>
      <c r="E126" s="55">
        <f t="shared" si="28"/>
        <v>22964529005.860004</v>
      </c>
    </row>
    <row r="127" spans="1:31" ht="14.25">
      <c r="A127" s="24"/>
      <c r="B127" s="33"/>
      <c r="C127" s="33"/>
      <c r="D127" s="33"/>
      <c r="E127" s="33"/>
    </row>
    <row r="128" spans="1:31" ht="15.75">
      <c r="A128" s="20" t="s">
        <v>117</v>
      </c>
      <c r="B128" s="21">
        <f t="shared" ref="B128:E128" si="29">SUM(B129:B136)</f>
        <v>2812443748.8600001</v>
      </c>
      <c r="C128" s="21">
        <f t="shared" si="29"/>
        <v>2521870705.5799999</v>
      </c>
      <c r="D128" s="21">
        <f t="shared" si="29"/>
        <v>2809714583.5700002</v>
      </c>
      <c r="E128" s="21">
        <f t="shared" si="29"/>
        <v>8144029038.0100002</v>
      </c>
    </row>
    <row r="129" spans="1:5" ht="14.25">
      <c r="A129" s="24" t="s">
        <v>118</v>
      </c>
      <c r="B129" s="25">
        <v>2375250350.8600001</v>
      </c>
      <c r="C129" s="25">
        <v>2182172429.5799999</v>
      </c>
      <c r="D129" s="25">
        <v>2358995222.29</v>
      </c>
      <c r="E129" s="25">
        <f>SUM(B129:D129)</f>
        <v>6916418002.7300005</v>
      </c>
    </row>
    <row r="130" spans="1:5" ht="14.25">
      <c r="A130" s="24" t="s">
        <v>119</v>
      </c>
      <c r="B130" s="25">
        <v>67909660</v>
      </c>
      <c r="C130" s="25">
        <v>79340480</v>
      </c>
      <c r="D130" s="25">
        <v>66735679</v>
      </c>
      <c r="E130" s="25">
        <f>SUM(B130:D130)</f>
        <v>213985819</v>
      </c>
    </row>
    <row r="131" spans="1:5" ht="14.25">
      <c r="A131" s="24" t="s">
        <v>120</v>
      </c>
      <c r="B131" s="25">
        <v>21001786</v>
      </c>
      <c r="C131" s="25">
        <v>20103711</v>
      </c>
      <c r="D131" s="25">
        <v>20177693</v>
      </c>
      <c r="E131" s="25">
        <f>SUM(B131:D131)</f>
        <v>61283190</v>
      </c>
    </row>
    <row r="132" spans="1:5" ht="14.25">
      <c r="A132" s="24" t="s">
        <v>121</v>
      </c>
      <c r="B132" s="25">
        <v>61289976</v>
      </c>
      <c r="C132" s="25">
        <v>74737042</v>
      </c>
      <c r="D132" s="25">
        <v>74737042</v>
      </c>
      <c r="E132" s="25">
        <f>SUM(B132:D132)</f>
        <v>210764060</v>
      </c>
    </row>
    <row r="133" spans="1:5" ht="14.25">
      <c r="A133" s="27" t="s">
        <v>122</v>
      </c>
      <c r="B133" s="25">
        <v>50964136</v>
      </c>
      <c r="C133" s="25">
        <v>49865592</v>
      </c>
      <c r="D133" s="25">
        <v>53594236</v>
      </c>
      <c r="E133" s="25">
        <f>SUM(B133:D133)</f>
        <v>154423964</v>
      </c>
    </row>
    <row r="134" spans="1:5" ht="14.25">
      <c r="A134" s="24" t="s">
        <v>123</v>
      </c>
      <c r="B134" s="25">
        <v>7366860</v>
      </c>
      <c r="C134" s="25">
        <v>7888189</v>
      </c>
      <c r="D134" s="25">
        <v>8089169</v>
      </c>
      <c r="E134" s="25">
        <f>SUM(B134:D134)</f>
        <v>23344218</v>
      </c>
    </row>
    <row r="135" spans="1:5" ht="14.25">
      <c r="A135" s="56" t="s">
        <v>124</v>
      </c>
      <c r="B135" s="25">
        <v>38402896</v>
      </c>
      <c r="C135" s="25">
        <v>34094572</v>
      </c>
      <c r="D135" s="25">
        <v>35219301.280000001</v>
      </c>
      <c r="E135" s="25">
        <f>SUM(B135:D135)</f>
        <v>107716769.28</v>
      </c>
    </row>
    <row r="136" spans="1:5" ht="15">
      <c r="A136" s="57" t="s">
        <v>125</v>
      </c>
      <c r="B136" s="26">
        <f t="shared" ref="B136:E136" si="30">B137+B138</f>
        <v>190258084</v>
      </c>
      <c r="C136" s="26">
        <f t="shared" si="30"/>
        <v>73668690</v>
      </c>
      <c r="D136" s="26">
        <f t="shared" si="30"/>
        <v>192166241</v>
      </c>
      <c r="E136" s="26">
        <f t="shared" si="30"/>
        <v>456093015</v>
      </c>
    </row>
    <row r="137" spans="1:5" ht="14.25">
      <c r="A137" s="56" t="s">
        <v>126</v>
      </c>
      <c r="B137" s="52">
        <v>158781972</v>
      </c>
      <c r="C137" s="52">
        <v>58760046</v>
      </c>
      <c r="D137" s="52">
        <v>178429913</v>
      </c>
      <c r="E137" s="25">
        <f>SUM(B137:D137)</f>
        <v>395971931</v>
      </c>
    </row>
    <row r="138" spans="1:5" ht="14.25">
      <c r="A138" s="56" t="s">
        <v>127</v>
      </c>
      <c r="B138" s="25">
        <v>31476112</v>
      </c>
      <c r="C138" s="25">
        <v>14908644</v>
      </c>
      <c r="D138" s="25">
        <v>13736328</v>
      </c>
      <c r="E138" s="25">
        <f>SUM(B138:D138)</f>
        <v>60121084</v>
      </c>
    </row>
    <row r="139" spans="1:5" ht="14.25">
      <c r="A139" s="24"/>
      <c r="B139" s="33"/>
      <c r="C139" s="33"/>
      <c r="D139" s="33"/>
      <c r="E139" s="33"/>
    </row>
    <row r="140" spans="1:5" ht="15.75">
      <c r="A140" s="20" t="s">
        <v>128</v>
      </c>
      <c r="B140" s="21">
        <f t="shared" ref="B140:E140" si="31">SUM(B141:B148)</f>
        <v>4108384650.75</v>
      </c>
      <c r="C140" s="21">
        <f t="shared" si="31"/>
        <v>4529252321.25</v>
      </c>
      <c r="D140" s="21">
        <f t="shared" si="31"/>
        <v>5269239094.4300003</v>
      </c>
      <c r="E140" s="21">
        <f t="shared" si="31"/>
        <v>13906876066.430002</v>
      </c>
    </row>
    <row r="141" spans="1:5" ht="14.25">
      <c r="A141" s="58" t="s">
        <v>129</v>
      </c>
      <c r="B141" s="25">
        <v>1385509789.5899999</v>
      </c>
      <c r="C141" s="25">
        <v>1905743183.01</v>
      </c>
      <c r="D141" s="25">
        <v>2614740046.6700001</v>
      </c>
      <c r="E141" s="25">
        <f>SUM(B141:D141)</f>
        <v>5905993019.2700005</v>
      </c>
    </row>
    <row r="142" spans="1:5" ht="14.25">
      <c r="A142" s="24" t="s">
        <v>130</v>
      </c>
      <c r="B142" s="25">
        <v>419132743.13</v>
      </c>
      <c r="C142" s="25">
        <v>359468427.94</v>
      </c>
      <c r="D142" s="25">
        <v>390351441.37</v>
      </c>
      <c r="E142" s="25">
        <f>SUM(B142:D142)</f>
        <v>1168952612.4400001</v>
      </c>
    </row>
    <row r="143" spans="1:5" ht="14.25">
      <c r="A143" s="59" t="s">
        <v>131</v>
      </c>
      <c r="B143" s="25">
        <v>1418250290</v>
      </c>
      <c r="C143" s="25">
        <v>1418250290</v>
      </c>
      <c r="D143" s="25">
        <v>1418250290</v>
      </c>
      <c r="E143" s="25">
        <f>SUM(B143:D143)</f>
        <v>4254750870</v>
      </c>
    </row>
    <row r="144" spans="1:5" ht="28.5">
      <c r="A144" s="60" t="s">
        <v>132</v>
      </c>
      <c r="B144" s="25">
        <v>308567112</v>
      </c>
      <c r="C144" s="25">
        <v>308567112</v>
      </c>
      <c r="D144" s="25">
        <v>308567112</v>
      </c>
      <c r="E144" s="25">
        <f>SUM(B144:D144)</f>
        <v>925701336</v>
      </c>
    </row>
    <row r="145" spans="1:5" ht="14.25">
      <c r="A145" s="27" t="s">
        <v>133</v>
      </c>
      <c r="B145" s="25">
        <v>200959345.03</v>
      </c>
      <c r="C145" s="25">
        <v>162521918</v>
      </c>
      <c r="D145" s="25">
        <v>162521917</v>
      </c>
      <c r="E145" s="25">
        <f>SUM(B145:D145)</f>
        <v>526003180.02999997</v>
      </c>
    </row>
    <row r="146" spans="1:5" ht="14.25">
      <c r="A146" s="58" t="s">
        <v>134</v>
      </c>
      <c r="B146" s="25">
        <v>34160100</v>
      </c>
      <c r="C146" s="25">
        <v>32896119.300000001</v>
      </c>
      <c r="D146" s="25">
        <v>33003016.390000001</v>
      </c>
      <c r="E146" s="25">
        <f>SUM(B146:D146)</f>
        <v>100059235.69</v>
      </c>
    </row>
    <row r="147" spans="1:5" ht="14.25">
      <c r="A147" s="61" t="s">
        <v>135</v>
      </c>
      <c r="B147" s="25">
        <v>21958291</v>
      </c>
      <c r="C147" s="25">
        <v>21958291</v>
      </c>
      <c r="D147" s="25">
        <v>21958291</v>
      </c>
      <c r="E147" s="25">
        <f>SUM(B147:D147)</f>
        <v>65874873</v>
      </c>
    </row>
    <row r="148" spans="1:5" ht="28.5">
      <c r="A148" s="27" t="s">
        <v>136</v>
      </c>
      <c r="B148" s="25">
        <v>319846980</v>
      </c>
      <c r="C148" s="25">
        <v>319846980</v>
      </c>
      <c r="D148" s="25">
        <v>319846980</v>
      </c>
      <c r="E148" s="25">
        <f>SUM(B148:D148)</f>
        <v>959540940</v>
      </c>
    </row>
    <row r="149" spans="1:5" ht="15">
      <c r="A149" s="42"/>
      <c r="B149" s="62"/>
      <c r="C149" s="62"/>
      <c r="D149" s="62"/>
      <c r="E149" s="62"/>
    </row>
    <row r="150" spans="1:5" ht="15.75">
      <c r="A150" s="20" t="s">
        <v>137</v>
      </c>
      <c r="B150" s="21">
        <f t="shared" ref="B150:E150" si="32">SUM(B151:B153)</f>
        <v>552556.53</v>
      </c>
      <c r="C150" s="21">
        <f t="shared" si="32"/>
        <v>466379.19</v>
      </c>
      <c r="D150" s="21">
        <f t="shared" si="32"/>
        <v>70008931.5</v>
      </c>
      <c r="E150" s="21">
        <f t="shared" si="32"/>
        <v>71027867.219999999</v>
      </c>
    </row>
    <row r="151" spans="1:5" ht="14.25">
      <c r="A151" s="27" t="s">
        <v>138</v>
      </c>
      <c r="B151" s="28">
        <v>0</v>
      </c>
      <c r="C151" s="28">
        <v>0</v>
      </c>
      <c r="D151" s="28">
        <v>0</v>
      </c>
      <c r="E151" s="28">
        <f>SUM(B151:D151)</f>
        <v>0</v>
      </c>
    </row>
    <row r="152" spans="1:5" ht="14.25">
      <c r="A152" s="27" t="s">
        <v>139</v>
      </c>
      <c r="B152" s="28">
        <v>0</v>
      </c>
      <c r="C152" s="28">
        <v>0</v>
      </c>
      <c r="D152" s="52">
        <v>-19999557.370000001</v>
      </c>
      <c r="E152" s="52">
        <f>SUM(B152:D152)</f>
        <v>-19999557.370000001</v>
      </c>
    </row>
    <row r="153" spans="1:5" ht="14.25">
      <c r="A153" s="27" t="s">
        <v>140</v>
      </c>
      <c r="B153" s="25">
        <v>552556.53</v>
      </c>
      <c r="C153" s="25">
        <v>466379.19</v>
      </c>
      <c r="D153" s="25">
        <v>90008488.870000005</v>
      </c>
      <c r="E153" s="25">
        <f>SUM(B153:D153)</f>
        <v>91027424.590000004</v>
      </c>
    </row>
    <row r="154" spans="1:5" ht="14.25">
      <c r="A154" s="24"/>
      <c r="B154" s="25"/>
      <c r="C154" s="25"/>
      <c r="D154" s="25"/>
      <c r="E154" s="25"/>
    </row>
    <row r="155" spans="1:5" ht="15.75">
      <c r="A155" s="20" t="s">
        <v>141</v>
      </c>
      <c r="B155" s="21">
        <f t="shared" ref="B155:E155" si="33">SUM(B156:B165)</f>
        <v>719558190.24000001</v>
      </c>
      <c r="C155" s="21">
        <f t="shared" si="33"/>
        <v>38499416.300000004</v>
      </c>
      <c r="D155" s="21">
        <f t="shared" si="33"/>
        <v>49329078.660000004</v>
      </c>
      <c r="E155" s="21">
        <f t="shared" si="33"/>
        <v>807386685.20000005</v>
      </c>
    </row>
    <row r="156" spans="1:5" ht="14.25">
      <c r="A156" s="56" t="s">
        <v>142</v>
      </c>
      <c r="B156" s="25">
        <v>3691981</v>
      </c>
      <c r="C156" s="25">
        <v>3691981</v>
      </c>
      <c r="D156" s="25">
        <v>3691981</v>
      </c>
      <c r="E156" s="25">
        <f>SUM(B156:D156)</f>
        <v>11075943</v>
      </c>
    </row>
    <row r="157" spans="1:5" ht="14.25">
      <c r="A157" s="56" t="s">
        <v>143</v>
      </c>
      <c r="B157" s="25">
        <v>5794749</v>
      </c>
      <c r="C157" s="25">
        <v>5941395</v>
      </c>
      <c r="D157" s="25">
        <v>11182530</v>
      </c>
      <c r="E157" s="25">
        <f>SUM(B157:D157)</f>
        <v>22918674</v>
      </c>
    </row>
    <row r="158" spans="1:5" ht="14.25">
      <c r="A158" s="56" t="s">
        <v>144</v>
      </c>
      <c r="B158" s="25">
        <v>17752189</v>
      </c>
      <c r="C158" s="25">
        <v>14313783</v>
      </c>
      <c r="D158" s="25">
        <v>19029445</v>
      </c>
      <c r="E158" s="25">
        <f>SUM(B158:D158)</f>
        <v>51095417</v>
      </c>
    </row>
    <row r="159" spans="1:5" ht="14.25">
      <c r="A159" s="56" t="s">
        <v>145</v>
      </c>
      <c r="B159" s="25">
        <v>2762173</v>
      </c>
      <c r="C159" s="25">
        <v>1667053</v>
      </c>
      <c r="D159" s="25">
        <v>2833416</v>
      </c>
      <c r="E159" s="25">
        <f>SUM(B159:D159)</f>
        <v>7262642</v>
      </c>
    </row>
    <row r="160" spans="1:5" ht="14.25">
      <c r="A160" s="56" t="s">
        <v>146</v>
      </c>
      <c r="B160" s="25">
        <v>3576564.1</v>
      </c>
      <c r="C160" s="25">
        <v>3056701.5</v>
      </c>
      <c r="D160" s="25">
        <v>2625096.5</v>
      </c>
      <c r="E160" s="25">
        <f>SUM(B160:D160)</f>
        <v>9258362.0999999996</v>
      </c>
    </row>
    <row r="161" spans="1:40" ht="14.25">
      <c r="A161" s="56" t="s">
        <v>147</v>
      </c>
      <c r="B161" s="25">
        <v>3765364</v>
      </c>
      <c r="C161" s="25">
        <v>4194409</v>
      </c>
      <c r="D161" s="25">
        <v>2111424</v>
      </c>
      <c r="E161" s="25">
        <f>SUM(B161:D161)</f>
        <v>10071197</v>
      </c>
    </row>
    <row r="162" spans="1:40" ht="14.25">
      <c r="A162" s="56" t="s">
        <v>148</v>
      </c>
      <c r="B162" s="25">
        <v>366875.74</v>
      </c>
      <c r="C162" s="25">
        <v>335877.2</v>
      </c>
      <c r="D162" s="25">
        <v>263368.96000000002</v>
      </c>
      <c r="E162" s="25">
        <f>SUM(B162:D162)</f>
        <v>966121.89999999991</v>
      </c>
    </row>
    <row r="163" spans="1:40" ht="14.25">
      <c r="A163" s="56" t="s">
        <v>149</v>
      </c>
      <c r="B163" s="25">
        <v>9843040</v>
      </c>
      <c r="C163" s="25">
        <v>5082552</v>
      </c>
      <c r="D163" s="25">
        <v>5924750</v>
      </c>
      <c r="E163" s="25">
        <f>SUM(B163:D163)</f>
        <v>20850342</v>
      </c>
    </row>
    <row r="164" spans="1:40" ht="14.25">
      <c r="A164" s="56" t="s">
        <v>150</v>
      </c>
      <c r="B164" s="28">
        <v>0</v>
      </c>
      <c r="C164" s="28">
        <v>0</v>
      </c>
      <c r="D164" s="28">
        <v>0</v>
      </c>
      <c r="E164" s="28">
        <f>SUM(B164:D164)</f>
        <v>0</v>
      </c>
    </row>
    <row r="165" spans="1:40" ht="15">
      <c r="A165" s="57" t="s">
        <v>151</v>
      </c>
      <c r="B165" s="23">
        <f t="shared" ref="B165:E165" si="34">SUM(B166:B168)</f>
        <v>672005254.39999998</v>
      </c>
      <c r="C165" s="23">
        <f t="shared" si="34"/>
        <v>215664.6</v>
      </c>
      <c r="D165" s="23">
        <f t="shared" si="34"/>
        <v>1667067.2</v>
      </c>
      <c r="E165" s="23">
        <f t="shared" si="34"/>
        <v>673887986.20000005</v>
      </c>
    </row>
    <row r="166" spans="1:40" ht="14.25">
      <c r="A166" s="56" t="s">
        <v>152</v>
      </c>
      <c r="B166" s="25">
        <v>8749.4</v>
      </c>
      <c r="C166" s="25">
        <v>70507.600000000006</v>
      </c>
      <c r="D166" s="25">
        <v>13329.2</v>
      </c>
      <c r="E166" s="25">
        <f>SUM(B166:D166)</f>
        <v>92586.2</v>
      </c>
    </row>
    <row r="167" spans="1:40" ht="14.25">
      <c r="A167" s="56" t="s">
        <v>153</v>
      </c>
      <c r="B167" s="25">
        <v>1265242</v>
      </c>
      <c r="C167" s="28">
        <v>0</v>
      </c>
      <c r="D167" s="25">
        <v>1568048</v>
      </c>
      <c r="E167" s="25">
        <f>SUM(B167:D167)</f>
        <v>2833290</v>
      </c>
    </row>
    <row r="168" spans="1:40" ht="14.25">
      <c r="A168" s="56" t="s">
        <v>154</v>
      </c>
      <c r="B168" s="25">
        <v>670731263</v>
      </c>
      <c r="C168" s="25">
        <v>145157</v>
      </c>
      <c r="D168" s="25">
        <v>85690</v>
      </c>
      <c r="E168" s="25">
        <f>SUM(B168:D168)</f>
        <v>670962110</v>
      </c>
    </row>
    <row r="169" spans="1:40" ht="14.25">
      <c r="A169" s="56"/>
      <c r="B169" s="25"/>
      <c r="C169" s="25"/>
      <c r="D169" s="25"/>
      <c r="E169" s="25"/>
    </row>
    <row r="170" spans="1:40" ht="15.75">
      <c r="A170" s="20" t="s">
        <v>155</v>
      </c>
      <c r="B170" s="21">
        <f t="shared" ref="B170:E170" si="35">B171</f>
        <v>11861639</v>
      </c>
      <c r="C170" s="21">
        <f t="shared" si="35"/>
        <v>11907740</v>
      </c>
      <c r="D170" s="21">
        <f t="shared" si="35"/>
        <v>11439970</v>
      </c>
      <c r="E170" s="21">
        <f t="shared" si="35"/>
        <v>35209349</v>
      </c>
    </row>
    <row r="171" spans="1:40" ht="28.5">
      <c r="A171" s="24" t="s">
        <v>156</v>
      </c>
      <c r="B171" s="25">
        <v>11861639</v>
      </c>
      <c r="C171" s="25">
        <v>11907740</v>
      </c>
      <c r="D171" s="25">
        <v>11439970</v>
      </c>
      <c r="E171" s="25">
        <f>SUM(B171:D171)</f>
        <v>35209349</v>
      </c>
    </row>
    <row r="172" spans="1:40" ht="14.25">
      <c r="A172" s="24"/>
      <c r="B172" s="25"/>
      <c r="C172" s="25"/>
      <c r="D172" s="25"/>
      <c r="E172" s="25"/>
    </row>
    <row r="173" spans="1:40" ht="31.5">
      <c r="A173" s="54" t="s">
        <v>157</v>
      </c>
      <c r="B173" s="63">
        <f>B175</f>
        <v>373830757.01999998</v>
      </c>
      <c r="C173" s="63">
        <f t="shared" ref="C173:E173" si="36">C175</f>
        <v>295343393.91000003</v>
      </c>
      <c r="D173" s="63">
        <f t="shared" si="36"/>
        <v>1083248323.3199999</v>
      </c>
      <c r="E173" s="63">
        <f t="shared" si="36"/>
        <v>1752422474.2500002</v>
      </c>
      <c r="G173" s="16"/>
      <c r="H173" s="17"/>
    </row>
    <row r="174" spans="1:40" ht="15.75">
      <c r="A174" s="64"/>
      <c r="B174" s="23"/>
      <c r="C174" s="23"/>
      <c r="D174" s="23"/>
      <c r="E174" s="23"/>
    </row>
    <row r="175" spans="1:40" s="3" customFormat="1" ht="15.75">
      <c r="A175" s="20" t="s">
        <v>158</v>
      </c>
      <c r="B175" s="21">
        <f t="shared" ref="B175:E175" si="37">SUM(B176:B177)</f>
        <v>373830757.01999998</v>
      </c>
      <c r="C175" s="21">
        <f t="shared" si="37"/>
        <v>295343393.91000003</v>
      </c>
      <c r="D175" s="21">
        <f t="shared" si="37"/>
        <v>1083248323.3199999</v>
      </c>
      <c r="E175" s="21">
        <f t="shared" si="37"/>
        <v>1752422474.2500002</v>
      </c>
      <c r="AF175"/>
      <c r="AG175"/>
      <c r="AH175"/>
      <c r="AI175"/>
      <c r="AJ175"/>
      <c r="AK175"/>
      <c r="AL175"/>
      <c r="AM175"/>
      <c r="AN175"/>
    </row>
    <row r="176" spans="1:40" s="3" customFormat="1" ht="14.25">
      <c r="A176" s="56" t="s">
        <v>159</v>
      </c>
      <c r="B176" s="25">
        <v>36095778</v>
      </c>
      <c r="C176" s="25">
        <v>12343568</v>
      </c>
      <c r="D176" s="25">
        <v>30771789.640000001</v>
      </c>
      <c r="E176" s="25">
        <f>SUM(B176:D176)</f>
        <v>79211135.640000001</v>
      </c>
      <c r="AF176"/>
      <c r="AG176"/>
      <c r="AH176"/>
      <c r="AI176"/>
      <c r="AJ176"/>
      <c r="AK176"/>
      <c r="AL176"/>
      <c r="AM176"/>
      <c r="AN176"/>
    </row>
    <row r="177" spans="1:40" s="3" customFormat="1" ht="14.25">
      <c r="A177" s="56" t="s">
        <v>160</v>
      </c>
      <c r="B177" s="25">
        <v>337734979.01999998</v>
      </c>
      <c r="C177" s="25">
        <v>282999825.91000003</v>
      </c>
      <c r="D177" s="25">
        <v>1052476533.6799999</v>
      </c>
      <c r="E177" s="25">
        <f>SUM(B177:D177)</f>
        <v>1673211338.6100001</v>
      </c>
      <c r="AF177"/>
      <c r="AG177"/>
      <c r="AH177"/>
      <c r="AI177"/>
      <c r="AJ177"/>
      <c r="AK177"/>
      <c r="AL177"/>
      <c r="AM177"/>
      <c r="AN177"/>
    </row>
    <row r="178" spans="1:40" s="3" customFormat="1" ht="14.25">
      <c r="A178" s="65"/>
      <c r="B178" s="25"/>
      <c r="C178" s="25"/>
      <c r="D178" s="25"/>
      <c r="E178" s="25"/>
      <c r="AF178"/>
      <c r="AG178"/>
      <c r="AH178"/>
      <c r="AI178"/>
      <c r="AJ178"/>
      <c r="AK178"/>
      <c r="AL178"/>
      <c r="AM178"/>
      <c r="AN178"/>
    </row>
    <row r="179" spans="1:40" s="3" customFormat="1" ht="15.75">
      <c r="A179" s="66" t="s">
        <v>161</v>
      </c>
      <c r="B179" s="67">
        <v>0</v>
      </c>
      <c r="C179" s="67">
        <v>0</v>
      </c>
      <c r="D179" s="67">
        <v>0</v>
      </c>
      <c r="E179" s="67">
        <f>SUM(B179:D179)</f>
        <v>0</v>
      </c>
      <c r="AF179"/>
      <c r="AG179"/>
      <c r="AH179"/>
      <c r="AI179"/>
      <c r="AJ179"/>
      <c r="AK179"/>
      <c r="AL179"/>
      <c r="AM179"/>
      <c r="AN179"/>
    </row>
    <row r="180" spans="1:40" s="3" customFormat="1" ht="14.25">
      <c r="A180" s="68"/>
      <c r="B180" s="33"/>
      <c r="C180" s="33"/>
      <c r="D180" s="33"/>
      <c r="E180" s="33"/>
      <c r="AF180"/>
      <c r="AG180"/>
      <c r="AH180"/>
      <c r="AI180"/>
      <c r="AJ180"/>
      <c r="AK180"/>
      <c r="AL180"/>
      <c r="AM180"/>
      <c r="AN180"/>
    </row>
    <row r="181" spans="1:40" s="3" customFormat="1" ht="15.75">
      <c r="A181" s="69" t="s">
        <v>5</v>
      </c>
      <c r="B181" s="70">
        <f>B179+B173+B126+B8</f>
        <v>8502021513.1199999</v>
      </c>
      <c r="C181" s="70">
        <f>C179+C173+C126+C8</f>
        <v>7592074813.9799995</v>
      </c>
      <c r="D181" s="70">
        <f>D179+D173+D126+D8</f>
        <v>10622814692.58</v>
      </c>
      <c r="E181" s="70">
        <f>E179+E173+E126+E8</f>
        <v>26716911019.680004</v>
      </c>
      <c r="AF181"/>
      <c r="AG181"/>
      <c r="AH181"/>
      <c r="AI181"/>
      <c r="AJ181"/>
      <c r="AK181"/>
      <c r="AL181"/>
      <c r="AM181"/>
      <c r="AN181"/>
    </row>
    <row r="183" spans="1:40" s="3" customFormat="1">
      <c r="A183"/>
      <c r="B183"/>
      <c r="C183"/>
      <c r="D183"/>
      <c r="E183"/>
      <c r="AF183"/>
      <c r="AG183"/>
      <c r="AH183"/>
      <c r="AI183"/>
      <c r="AJ183"/>
      <c r="AK183"/>
      <c r="AL183"/>
      <c r="AM183"/>
      <c r="AN183"/>
    </row>
    <row r="184" spans="1:40" s="3" customFormat="1">
      <c r="A184"/>
      <c r="B184"/>
      <c r="C184"/>
      <c r="D184"/>
      <c r="E184" s="71"/>
      <c r="AF184"/>
      <c r="AG184"/>
      <c r="AH184"/>
      <c r="AI184"/>
      <c r="AJ184"/>
      <c r="AK184"/>
      <c r="AL184"/>
      <c r="AM184"/>
      <c r="AN184"/>
    </row>
    <row r="185" spans="1:40" s="3" customFormat="1">
      <c r="A185"/>
      <c r="B185"/>
      <c r="C185"/>
      <c r="D185"/>
      <c r="E185" s="71"/>
      <c r="AF185"/>
      <c r="AG185"/>
      <c r="AH185"/>
      <c r="AI185"/>
      <c r="AJ185"/>
      <c r="AK185"/>
      <c r="AL185"/>
      <c r="AM185"/>
      <c r="AN185"/>
    </row>
  </sheetData>
  <mergeCells count="6">
    <mergeCell ref="A2:E2"/>
    <mergeCell ref="A5:A6"/>
    <mergeCell ref="B5:B6"/>
    <mergeCell ref="C5:C6"/>
    <mergeCell ref="D5:D6"/>
    <mergeCell ref="E5:E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Bernal Hernández Ruíz</dc:creator>
  <cp:lastModifiedBy>Henry Bernal Hernández Ruíz</cp:lastModifiedBy>
  <dcterms:created xsi:type="dcterms:W3CDTF">2022-10-04T21:11:02Z</dcterms:created>
  <dcterms:modified xsi:type="dcterms:W3CDTF">2022-10-04T21:11:15Z</dcterms:modified>
</cp:coreProperties>
</file>