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1er Trimestre" sheetId="1" r:id="rId1"/>
  </sheets>
  <calcPr calcId="145621"/>
</workbook>
</file>

<file path=xl/calcChain.xml><?xml version="1.0" encoding="utf-8"?>
<calcChain xmlns="http://schemas.openxmlformats.org/spreadsheetml/2006/main">
  <c r="E166" i="1" l="1"/>
  <c r="E165" i="1"/>
  <c r="E164" i="1" s="1"/>
  <c r="E162" i="1" s="1"/>
  <c r="D164" i="1"/>
  <c r="D162" i="1" s="1"/>
  <c r="C164" i="1"/>
  <c r="B164" i="1"/>
  <c r="B162" i="1" s="1"/>
  <c r="C162" i="1"/>
  <c r="E160" i="1"/>
  <c r="E159" i="1" s="1"/>
  <c r="D159" i="1"/>
  <c r="C159" i="1"/>
  <c r="B159" i="1"/>
  <c r="E157" i="1"/>
  <c r="E156" i="1"/>
  <c r="E155" i="1"/>
  <c r="E154" i="1"/>
  <c r="E153" i="1"/>
  <c r="E152" i="1" s="1"/>
  <c r="D152" i="1"/>
  <c r="C152" i="1"/>
  <c r="B152" i="1"/>
  <c r="E150" i="1"/>
  <c r="E149" i="1"/>
  <c r="E148" i="1"/>
  <c r="E147" i="1"/>
  <c r="E146" i="1"/>
  <c r="E145" i="1"/>
  <c r="E144" i="1"/>
  <c r="D143" i="1"/>
  <c r="C143" i="1"/>
  <c r="B143" i="1"/>
  <c r="D138" i="1"/>
  <c r="C138" i="1"/>
  <c r="B138" i="1"/>
  <c r="E136" i="1"/>
  <c r="E135" i="1"/>
  <c r="E134" i="1"/>
  <c r="E133" i="1"/>
  <c r="E132" i="1"/>
  <c r="E131" i="1"/>
  <c r="E130" i="1"/>
  <c r="E129" i="1"/>
  <c r="E128" i="1" s="1"/>
  <c r="D128" i="1"/>
  <c r="C128" i="1"/>
  <c r="B128" i="1"/>
  <c r="D124" i="1"/>
  <c r="C124" i="1"/>
  <c r="B124" i="1"/>
  <c r="E123" i="1"/>
  <c r="E122" i="1"/>
  <c r="E121" i="1"/>
  <c r="E120" i="1"/>
  <c r="E119" i="1"/>
  <c r="E118" i="1"/>
  <c r="E117" i="1"/>
  <c r="D116" i="1"/>
  <c r="D114" i="1" s="1"/>
  <c r="C116" i="1"/>
  <c r="B116" i="1"/>
  <c r="B114" i="1"/>
  <c r="E112" i="1"/>
  <c r="E111" i="1"/>
  <c r="D109" i="1"/>
  <c r="C109" i="1"/>
  <c r="B109" i="1"/>
  <c r="D106" i="1"/>
  <c r="C106" i="1"/>
  <c r="B106" i="1"/>
  <c r="D103" i="1"/>
  <c r="C103" i="1"/>
  <c r="B103" i="1"/>
  <c r="D98" i="1"/>
  <c r="D93" i="1" s="1"/>
  <c r="D92" i="1" s="1"/>
  <c r="C98" i="1"/>
  <c r="B98" i="1"/>
  <c r="B93" i="1" s="1"/>
  <c r="B92" i="1" s="1"/>
  <c r="C93" i="1"/>
  <c r="C92" i="1"/>
  <c r="E90" i="1"/>
  <c r="D87" i="1"/>
  <c r="C87" i="1"/>
  <c r="B87" i="1"/>
  <c r="E85" i="1"/>
  <c r="D83" i="1"/>
  <c r="D82" i="1" s="1"/>
  <c r="C83" i="1"/>
  <c r="C82" i="1" s="1"/>
  <c r="B83" i="1"/>
  <c r="B82" i="1" s="1"/>
  <c r="E80" i="1"/>
  <c r="E79" i="1"/>
  <c r="D78" i="1"/>
  <c r="C78" i="1"/>
  <c r="B78" i="1"/>
  <c r="E74" i="1"/>
  <c r="D72" i="1"/>
  <c r="C72" i="1"/>
  <c r="B72" i="1"/>
  <c r="E71" i="1"/>
  <c r="E70" i="1"/>
  <c r="E69" i="1"/>
  <c r="E68" i="1"/>
  <c r="E67" i="1"/>
  <c r="D66" i="1"/>
  <c r="C66" i="1"/>
  <c r="B66" i="1"/>
  <c r="E61" i="1"/>
  <c r="D60" i="1"/>
  <c r="C60" i="1"/>
  <c r="B60" i="1"/>
  <c r="D54" i="1"/>
  <c r="C54" i="1"/>
  <c r="B54" i="1"/>
  <c r="E53" i="1"/>
  <c r="E52" i="1"/>
  <c r="E51" i="1"/>
  <c r="E50" i="1" s="1"/>
  <c r="D50" i="1"/>
  <c r="C50" i="1"/>
  <c r="C30" i="1" s="1"/>
  <c r="B50" i="1"/>
  <c r="D38" i="1"/>
  <c r="C38" i="1"/>
  <c r="B38" i="1"/>
  <c r="E37" i="1"/>
  <c r="D31" i="1"/>
  <c r="D30" i="1" s="1"/>
  <c r="C31" i="1"/>
  <c r="B31" i="1"/>
  <c r="B30" i="1" s="1"/>
  <c r="D28" i="1"/>
  <c r="C28" i="1"/>
  <c r="B28" i="1"/>
  <c r="D24" i="1"/>
  <c r="C24" i="1"/>
  <c r="B24" i="1"/>
  <c r="D21" i="1"/>
  <c r="C21" i="1"/>
  <c r="B21" i="1"/>
  <c r="E20" i="1"/>
  <c r="E19" i="1"/>
  <c r="E18" i="1"/>
  <c r="D17" i="1"/>
  <c r="C17" i="1"/>
  <c r="B17" i="1"/>
  <c r="D15" i="1"/>
  <c r="C15" i="1"/>
  <c r="B15" i="1"/>
  <c r="D12" i="1"/>
  <c r="C12" i="1"/>
  <c r="B12" i="1"/>
  <c r="B8" i="1" s="1"/>
  <c r="D9" i="1"/>
  <c r="C9" i="1"/>
  <c r="C8" i="1" s="1"/>
  <c r="B9" i="1"/>
  <c r="D8" i="1"/>
  <c r="E17" i="1" l="1"/>
  <c r="C27" i="1"/>
  <c r="C6" i="1" s="1"/>
  <c r="C171" i="1" s="1"/>
  <c r="E66" i="1"/>
  <c r="E78" i="1"/>
  <c r="C114" i="1"/>
  <c r="E151" i="1"/>
  <c r="E143" i="1" s="1"/>
  <c r="E10" i="1"/>
  <c r="E9" i="1" s="1"/>
  <c r="E11" i="1"/>
  <c r="E13" i="1"/>
  <c r="E12" i="1" s="1"/>
  <c r="E14" i="1"/>
  <c r="E25" i="1"/>
  <c r="E24" i="1" s="1"/>
  <c r="B27" i="1"/>
  <c r="B6" i="1" s="1"/>
  <c r="B171" i="1" s="1"/>
  <c r="D27" i="1"/>
  <c r="D6" i="1" s="1"/>
  <c r="D171" i="1" s="1"/>
  <c r="E33" i="1"/>
  <c r="E34" i="1"/>
  <c r="E35" i="1"/>
  <c r="E62" i="1"/>
  <c r="E63" i="1"/>
  <c r="E64" i="1"/>
  <c r="E65" i="1"/>
  <c r="E73" i="1"/>
  <c r="E72" i="1" s="1"/>
  <c r="E99" i="1"/>
  <c r="E100" i="1"/>
  <c r="E101" i="1"/>
  <c r="E102" i="1"/>
  <c r="E125" i="1"/>
  <c r="E126" i="1"/>
  <c r="E139" i="1"/>
  <c r="E140" i="1"/>
  <c r="E141" i="1"/>
  <c r="E16" i="1"/>
  <c r="E15" i="1" s="1"/>
  <c r="E22" i="1"/>
  <c r="E23" i="1"/>
  <c r="E29" i="1"/>
  <c r="E28" i="1" s="1"/>
  <c r="E32" i="1"/>
  <c r="E36" i="1"/>
  <c r="E39" i="1"/>
  <c r="E40" i="1"/>
  <c r="E41" i="1"/>
  <c r="E42" i="1"/>
  <c r="E43" i="1"/>
  <c r="E44" i="1"/>
  <c r="E45" i="1"/>
  <c r="E46" i="1"/>
  <c r="E47" i="1"/>
  <c r="E48" i="1"/>
  <c r="E49" i="1"/>
  <c r="E55" i="1"/>
  <c r="E56" i="1"/>
  <c r="E57" i="1"/>
  <c r="E58" i="1"/>
  <c r="E59" i="1"/>
  <c r="E75" i="1"/>
  <c r="E76" i="1"/>
  <c r="E77" i="1"/>
  <c r="E84" i="1"/>
  <c r="E86" i="1"/>
  <c r="E88" i="1"/>
  <c r="E89" i="1"/>
  <c r="E94" i="1"/>
  <c r="E95" i="1"/>
  <c r="E96" i="1"/>
  <c r="E97" i="1"/>
  <c r="E104" i="1"/>
  <c r="E105" i="1"/>
  <c r="E107" i="1"/>
  <c r="E106" i="1" s="1"/>
  <c r="E110" i="1"/>
  <c r="E109" i="1"/>
  <c r="E87" i="1" l="1"/>
  <c r="E83" i="1" s="1"/>
  <c r="E82" i="1" s="1"/>
  <c r="E60" i="1"/>
  <c r="E31" i="1"/>
  <c r="E21" i="1"/>
  <c r="E8" i="1" s="1"/>
  <c r="E138" i="1"/>
  <c r="E124" i="1"/>
  <c r="E116" i="1" s="1"/>
  <c r="E114" i="1" s="1"/>
  <c r="E98" i="1"/>
  <c r="E93" i="1" s="1"/>
  <c r="E103" i="1"/>
  <c r="E92" i="1" s="1"/>
  <c r="E54" i="1"/>
  <c r="E38" i="1"/>
  <c r="E30" i="1" s="1"/>
  <c r="E27" i="1" s="1"/>
  <c r="E6" i="1" l="1"/>
  <c r="E171" i="1" s="1"/>
</calcChain>
</file>

<file path=xl/sharedStrings.xml><?xml version="1.0" encoding="utf-8"?>
<sst xmlns="http://schemas.openxmlformats.org/spreadsheetml/2006/main" count="156" uniqueCount="153">
  <si>
    <t>Concepto</t>
  </si>
  <si>
    <t>Enero</t>
  </si>
  <si>
    <t>Febrero</t>
  </si>
  <si>
    <t>Marzo</t>
  </si>
  <si>
    <t>Total</t>
  </si>
  <si>
    <t>Ingresos Estatales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</si>
  <si>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</si>
  <si>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</si>
  <si>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</si>
  <si>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</si>
  <si>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</si>
  <si>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</si>
  <si>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</si>
  <si>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</si>
  <si>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</si>
  <si>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</si>
  <si>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</si>
  <si>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</si>
  <si>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</si>
  <si>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</si>
  <si>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Contribución para la Atención a Salvamentos y Servicios Médicos</t>
  </si>
  <si>
    <t>Adicional para el Desarrollo Económico y Social en la Entidad</t>
  </si>
  <si>
    <t>Impuestos no Comprendidos en la Ley de Ingresos Vigente, Causados en Ejercicios Fiscales Anteriores Pendientes de Liquidación o Pago</t>
  </si>
  <si>
    <t>Impuesto sobre Tenencia o Uso de Vehículos Automotores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</si>
  <si>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</si>
  <si>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</si>
  <si>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</si>
  <si>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</si>
  <si>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Secretaría General de Gobierno</t>
  </si>
  <si>
    <t>Unidad de Legalizacion y Publicaciones Oficiales</t>
  </si>
  <si>
    <t>Dirección de Registro Civil del Estado</t>
  </si>
  <si>
    <t>Dirección de Registro Público de la Propiedad y del Comercio</t>
  </si>
  <si>
    <t>Dirección de Notarías del Estado</t>
  </si>
  <si>
    <t>Dirección de Catastro del Estado</t>
  </si>
  <si>
    <t>Instituto de Bomberos</t>
  </si>
  <si>
    <t>Secretaría de Hacienda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</si>
  <si>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</si>
  <si>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</si>
  <si>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</si>
  <si>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</si>
  <si>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</si>
  <si>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</si>
  <si>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</si>
  <si>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</si>
  <si>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</si>
  <si>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</si>
  <si>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</si>
  <si>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</si>
  <si>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</si>
  <si>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</si>
  <si>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</si>
  <si>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>Secretaría de Seguridad y Protección Ciudadana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</si>
  <si>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</si>
  <si>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</si>
  <si>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</si>
  <si>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</si>
  <si>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</si>
  <si>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</si>
  <si>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</si>
  <si>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</si>
  <si>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>Dirección de Proyectos Estratégicos y Capacitación Integral al Sector</t>
  </si>
  <si>
    <t>Servicios que presta la 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</si>
  <si>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</si>
  <si>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</si>
  <si>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</si>
  <si>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</si>
  <si>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</si>
  <si>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</si>
  <si>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la Honestidad y Función Pública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</si>
  <si>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</si>
  <si>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</si>
  <si>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</si>
  <si>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</si>
  <si>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</si>
  <si>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</si>
  <si>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</si>
  <si>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</si>
  <si>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</si>
  <si>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</si>
  <si>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</si>
  <si>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</si>
  <si>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</si>
  <si>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</si>
  <si>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</si>
  <si>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</si>
  <si>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</si>
  <si>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</si>
  <si>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</si>
  <si>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</si>
  <si>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</si>
  <si>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</si>
  <si>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</si>
  <si>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Aprovechamientos de Dependencias y Entidades del Estado</t>
  </si>
  <si>
    <t xml:space="preserve">     Reparación del Daño</t>
  </si>
  <si>
    <t xml:space="preserve">     Diversos</t>
  </si>
  <si>
    <t xml:space="preserve">     Donativos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</si>
  <si>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</si>
  <si>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</si>
  <si>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</si>
  <si>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</si>
  <si>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</si>
  <si>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</si>
  <si>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</si>
  <si>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</si>
  <si>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</si>
  <si>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</si>
  <si>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</si>
  <si>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</si>
  <si>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</si>
  <si>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</si>
  <si>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</si>
  <si>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</si>
  <si>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</si>
  <si>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Parts. a la Venta Final de Gasolinas y Diesel</t>
  </si>
  <si>
    <t>Fondo ISR</t>
  </si>
  <si>
    <t>Fondo ISR Participable Estatal</t>
  </si>
  <si>
    <t>Fondo ISR Participable Municipal</t>
  </si>
  <si>
    <t>Aportaciones</t>
  </si>
  <si>
    <t xml:space="preserve">Fondo de Aportaciones para la Nomina Educativa y Gasto Operativo (FONE)
    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</si>
  <si>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</si>
  <si>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</si>
  <si>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</si>
  <si>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</si>
  <si>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</si>
  <si>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</si>
  <si>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</si>
  <si>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</si>
  <si>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Convenios de Descentralizacion</t>
  </si>
  <si>
    <t>Convenios de Reasignacion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</si>
  <si>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</si>
  <si>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</si>
  <si>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</si>
  <si>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</si>
  <si>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</si>
  <si>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Fondo de Compensación del Repecos y Régimen Intermedio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</si>
  <si>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</si>
  <si>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</si>
  <si>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</si>
  <si>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</si>
  <si>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</si>
  <si>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Zona Federal Marítimo Terrestre (ZOFEMAT)</t>
  </si>
  <si>
    <t>Impuesto General De Importaciones (mercancia Extranjera)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</si>
  <si>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</si>
  <si>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</si>
  <si>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</si>
  <si>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</si>
  <si>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</si>
  <si>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</si>
  <si>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</si>
  <si>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</si>
  <si>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</si>
  <si>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</si>
  <si>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Ingresos del Primer Trimestre 2022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</si>
</sst>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5">
    <font>
      <sz val="10"/>
      <name val="Arial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name val="Arial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60">
    <xf numFmtId="0" fontId="0" fillId="0" borderId="0" xfId="0"/>
    <xf numFmtId="164" fontId="4" fillId="2" borderId="0" xfId="3" applyNumberFormat="1" applyFont="1" applyFill="1" applyAlignment="1">
      <alignment vertical="top"/>
    </xf>
    <xf numFmtId="164" fontId="4" fillId="2" borderId="0" xfId="1" applyNumberFormat="1" applyFont="1" applyFill="1" applyAlignment="1">
      <alignment vertical="top"/>
    </xf>
    <xf numFmtId="164" fontId="5" fillId="3" borderId="1" xfId="3" applyNumberFormat="1" applyFont="1" applyFill="1" applyBorder="1" applyAlignment="1">
      <alignment vertical="center"/>
    </xf>
    <xf numFmtId="164" fontId="5" fillId="3" borderId="1" xfId="3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164" fontId="6" fillId="2" borderId="0" xfId="3" applyNumberFormat="1" applyFont="1" applyFill="1" applyBorder="1" applyAlignment="1">
      <alignment horizontal="center" vertical="top"/>
    </xf>
    <xf numFmtId="164" fontId="6" fillId="2" borderId="0" xfId="1" applyNumberFormat="1" applyFont="1" applyFill="1" applyBorder="1" applyAlignment="1">
      <alignment horizontal="center" vertical="top"/>
    </xf>
    <xf numFmtId="43" fontId="7" fillId="4" borderId="2" xfId="4" applyFont="1" applyFill="1" applyBorder="1" applyAlignment="1">
      <alignment horizontal="justify" vertical="justify" wrapText="1"/>
    </xf>
    <xf numFmtId="164" fontId="8" fillId="4" borderId="2" xfId="1" applyNumberFormat="1" applyFont="1" applyFill="1" applyBorder="1" applyAlignment="1">
      <alignment vertical="center"/>
    </xf>
    <xf numFmtId="164" fontId="6" fillId="2" borderId="3" xfId="3" applyNumberFormat="1" applyFont="1" applyFill="1" applyBorder="1" applyAlignment="1">
      <alignment horizontal="center" vertical="top"/>
    </xf>
    <xf numFmtId="164" fontId="4" fillId="2" borderId="3" xfId="1" applyNumberFormat="1" applyFont="1" applyFill="1" applyBorder="1" applyAlignment="1">
      <alignment horizontal="center" vertical="center"/>
    </xf>
    <xf numFmtId="164" fontId="9" fillId="5" borderId="3" xfId="4" applyNumberFormat="1" applyFont="1" applyFill="1" applyBorder="1" applyAlignment="1">
      <alignment horizontal="justify" vertical="top" wrapText="1"/>
    </xf>
    <xf numFmtId="164" fontId="6" fillId="5" borderId="3" xfId="1" applyNumberFormat="1" applyFont="1" applyFill="1" applyBorder="1" applyAlignment="1">
      <alignment horizontal="center" vertical="center"/>
    </xf>
    <xf numFmtId="164" fontId="6" fillId="2" borderId="3" xfId="4" applyNumberFormat="1" applyFont="1" applyFill="1" applyBorder="1" applyAlignment="1">
      <alignment horizontal="justify" vertical="top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horizontal="justify" vertical="top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164" fontId="10" fillId="2" borderId="3" xfId="4" applyNumberFormat="1" applyFont="1" applyFill="1" applyBorder="1" applyAlignment="1">
      <alignment horizontal="justify" vertical="top" wrapText="1"/>
    </xf>
    <xf numFmtId="0" fontId="10" fillId="2" borderId="3" xfId="0" applyNumberFormat="1" applyFont="1" applyFill="1" applyBorder="1" applyAlignment="1">
      <alignment vertical="top"/>
    </xf>
    <xf numFmtId="43" fontId="4" fillId="2" borderId="3" xfId="4" applyFont="1" applyFill="1" applyBorder="1" applyAlignment="1">
      <alignment horizontal="left" vertical="top" wrapText="1"/>
    </xf>
    <xf numFmtId="164" fontId="4" fillId="2" borderId="3" xfId="3" applyNumberFormat="1" applyFont="1" applyFill="1" applyBorder="1" applyAlignment="1">
      <alignment horizontal="justify" vertical="top" wrapText="1"/>
    </xf>
    <xf numFmtId="43" fontId="4" fillId="2" borderId="3" xfId="1" applyFont="1" applyFill="1" applyBorder="1" applyAlignment="1">
      <alignment horizontal="justify" vertical="top" wrapText="1"/>
    </xf>
    <xf numFmtId="164" fontId="4" fillId="2" borderId="3" xfId="3" applyNumberFormat="1" applyFont="1" applyFill="1" applyBorder="1" applyAlignment="1">
      <alignment horizontal="left" vertical="top" wrapText="1"/>
    </xf>
    <xf numFmtId="43" fontId="4" fillId="2" borderId="3" xfId="3" applyFont="1" applyFill="1" applyBorder="1" applyAlignment="1">
      <alignment horizontal="justify" vertical="top" wrapText="1"/>
    </xf>
    <xf numFmtId="164" fontId="11" fillId="2" borderId="3" xfId="3" applyNumberFormat="1" applyFont="1" applyFill="1" applyBorder="1" applyAlignment="1">
      <alignment vertical="top"/>
    </xf>
    <xf numFmtId="164" fontId="4" fillId="2" borderId="3" xfId="3" applyNumberFormat="1" applyFont="1" applyFill="1" applyBorder="1" applyAlignment="1">
      <alignment vertical="top"/>
    </xf>
    <xf numFmtId="164" fontId="8" fillId="2" borderId="3" xfId="4" applyNumberFormat="1" applyFont="1" applyFill="1" applyBorder="1" applyAlignment="1">
      <alignment horizontal="justify" vertical="top" wrapText="1"/>
    </xf>
    <xf numFmtId="164" fontId="10" fillId="2" borderId="3" xfId="3" applyNumberFormat="1" applyFont="1" applyFill="1" applyBorder="1" applyAlignment="1">
      <alignment horizontal="justify" vertical="top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4" fontId="12" fillId="2" borderId="3" xfId="4" applyNumberFormat="1" applyFont="1" applyFill="1" applyBorder="1" applyAlignment="1">
      <alignment horizontal="justify" vertical="top" wrapText="1"/>
    </xf>
    <xf numFmtId="164" fontId="12" fillId="2" borderId="3" xfId="1" applyNumberFormat="1" applyFont="1" applyFill="1" applyBorder="1" applyAlignment="1">
      <alignment horizontal="center" vertical="center"/>
    </xf>
    <xf numFmtId="164" fontId="9" fillId="2" borderId="3" xfId="4" applyNumberFormat="1" applyFont="1" applyFill="1" applyBorder="1" applyAlignment="1">
      <alignment horizontal="justify" vertical="top" wrapText="1"/>
    </xf>
    <xf numFmtId="43" fontId="7" fillId="4" borderId="3" xfId="4" applyFont="1" applyFill="1" applyBorder="1" applyAlignment="1">
      <alignment horizontal="justify" vertical="justify" wrapText="1"/>
    </xf>
    <xf numFmtId="164" fontId="8" fillId="4" borderId="3" xfId="1" applyNumberFormat="1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horizontal="justify" vertical="top"/>
    </xf>
    <xf numFmtId="164" fontId="6" fillId="2" borderId="3" xfId="2" applyNumberFormat="1" applyFont="1" applyFill="1" applyBorder="1" applyAlignment="1">
      <alignment horizontal="justify" vertical="top"/>
    </xf>
    <xf numFmtId="43" fontId="4" fillId="2" borderId="3" xfId="1" applyFont="1" applyFill="1" applyBorder="1" applyAlignment="1">
      <alignment horizontal="left" vertical="top" indent="2"/>
    </xf>
    <xf numFmtId="0" fontId="10" fillId="2" borderId="3" xfId="5" applyFont="1" applyFill="1" applyBorder="1" applyAlignment="1">
      <alignment vertical="top"/>
    </xf>
    <xf numFmtId="164" fontId="4" fillId="2" borderId="3" xfId="4" applyNumberFormat="1" applyFont="1" applyFill="1" applyBorder="1" applyAlignment="1">
      <alignment horizontal="justify" vertical="top"/>
    </xf>
    <xf numFmtId="164" fontId="14" fillId="2" borderId="3" xfId="2" applyNumberFormat="1" applyFont="1" applyFill="1" applyBorder="1" applyAlignment="1">
      <alignment horizontal="left" vertical="center" indent="2"/>
    </xf>
    <xf numFmtId="164" fontId="14" fillId="2" borderId="3" xfId="2" applyNumberFormat="1" applyFont="1" applyFill="1" applyBorder="1" applyAlignment="1">
      <alignment horizontal="left" vertical="top" indent="2"/>
    </xf>
    <xf numFmtId="164" fontId="7" fillId="2" borderId="3" xfId="4" applyNumberFormat="1" applyFont="1" applyFill="1" applyBorder="1" applyAlignment="1">
      <alignment horizontal="left" vertical="top" wrapText="1"/>
    </xf>
    <xf numFmtId="164" fontId="9" fillId="2" borderId="3" xfId="1" applyNumberFormat="1" applyFont="1" applyFill="1" applyBorder="1" applyAlignment="1">
      <alignment horizontal="center" vertical="center" wrapText="1"/>
    </xf>
    <xf numFmtId="164" fontId="4" fillId="2" borderId="3" xfId="4" applyNumberFormat="1" applyFont="1" applyFill="1" applyBorder="1" applyAlignment="1">
      <alignment vertical="top"/>
    </xf>
    <xf numFmtId="43" fontId="7" fillId="2" borderId="4" xfId="4" applyFont="1" applyFill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horizontal="center" vertical="center"/>
    </xf>
    <xf numFmtId="43" fontId="9" fillId="6" borderId="6" xfId="1" applyFont="1" applyFill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justify" vertical="center" wrapText="1"/>
    </xf>
    <xf numFmtId="164" fontId="0" fillId="0" borderId="0" xfId="0" applyNumberFormat="1"/>
    <xf numFmtId="1" fontId="8" fillId="4" borderId="3" xfId="1" applyNumberFormat="1" applyFont="1" applyFill="1" applyBorder="1" applyAlignment="1">
      <alignment horizontal="right" vertical="center"/>
    </xf>
    <xf numFmtId="1" fontId="4" fillId="2" borderId="3" xfId="1" applyNumberFormat="1" applyFont="1" applyFill="1" applyBorder="1" applyAlignment="1">
      <alignment horizontal="right" vertical="center" wrapText="1"/>
    </xf>
    <xf numFmtId="1" fontId="6" fillId="5" borderId="3" xfId="1" applyNumberFormat="1" applyFont="1" applyFill="1" applyBorder="1" applyAlignment="1">
      <alignment horizontal="right" vertical="center"/>
    </xf>
    <xf numFmtId="1" fontId="6" fillId="2" borderId="3" xfId="1" applyNumberFormat="1" applyFont="1" applyFill="1" applyBorder="1" applyAlignment="1">
      <alignment horizontal="right" vertical="center"/>
    </xf>
    <xf numFmtId="1" fontId="6" fillId="2" borderId="3" xfId="1" applyNumberFormat="1" applyFont="1" applyFill="1" applyBorder="1" applyAlignment="1">
      <alignment horizontal="right" vertical="center" wrapText="1"/>
    </xf>
    <xf numFmtId="43" fontId="2" fillId="2" borderId="0" xfId="2" applyFont="1" applyFill="1" applyBorder="1" applyAlignment="1">
      <alignment horizontal="center" vertical="center"/>
    </xf>
  </cellXfs>
  <cellStyles count="11">
    <cellStyle name="Millares" xfId="1" builtinId="3"/>
    <cellStyle name="Millares 10" xfId="6"/>
    <cellStyle name="Millares 12 4" xfId="3"/>
    <cellStyle name="Millares 2 2" xfId="7"/>
    <cellStyle name="Millares 2 2 3" xfId="2"/>
    <cellStyle name="Millares 7" xfId="8"/>
    <cellStyle name="Millares 7 4" xfId="4"/>
    <cellStyle name="Millares 8 2" xfId="9"/>
    <cellStyle name="Normal" xfId="0" builtinId="0"/>
    <cellStyle name="Normal 2" xfId="10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5"/>
  <sheetViews>
    <sheetView tabSelected="1" topLeftCell="A154" zoomScale="90" zoomScaleNormal="90" workbookViewId="0">
      <selection activeCell="F179" sqref="F179"/>
    </sheetView>
  </sheetViews>
  <sheetFormatPr baseColWidth="10" defaultRowHeight="12.75"/>
  <cols>
    <col min="1" max="1" width="61" customWidth="1"/>
    <col min="2" max="2" width="16.85546875" bestFit="1" customWidth="1"/>
    <col min="3" max="3" width="17.42578125" bestFit="1" customWidth="1"/>
    <col min="4" max="4" width="16.85546875" customWidth="1"/>
    <col min="5" max="5" width="16.85546875" bestFit="1" customWidth="1"/>
  </cols>
  <sheetData>
    <row r="2" spans="1:5" ht="18">
      <c r="A2" s="59" t="s">
        <v>152</v>
      </c>
      <c r="B2" s="59"/>
      <c r="C2" s="59"/>
      <c r="D2" s="59"/>
      <c r="E2" s="59"/>
    </row>
    <row r="3" spans="1:5" ht="14.25">
      <c r="A3" s="1"/>
      <c r="B3" s="2"/>
      <c r="C3" s="2"/>
      <c r="D3" s="2"/>
      <c r="E3" s="2"/>
    </row>
    <row r="4" spans="1:5" s="5" customFormat="1" ht="15.7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</row>
    <row r="5" spans="1:5" ht="5.0999999999999996" customHeight="1">
      <c r="A5" s="6"/>
      <c r="B5" s="7"/>
      <c r="C5" s="7"/>
      <c r="D5" s="7"/>
      <c r="E5" s="7"/>
    </row>
    <row r="6" spans="1:5" ht="15.75">
      <c r="A6" s="8" t="s">
        <v>5</v>
      </c>
      <c r="B6" s="9">
        <f t="shared" ref="B6:E6" si="0">B8+B27+B82+B92+B109</f>
        <v>824414847.63000011</v>
      </c>
      <c r="C6" s="9">
        <f t="shared" si="0"/>
        <v>259401218.89999998</v>
      </c>
      <c r="D6" s="9">
        <f t="shared" si="0"/>
        <v>552890889.22000003</v>
      </c>
      <c r="E6" s="9">
        <f t="shared" si="0"/>
        <v>1636706955.75</v>
      </c>
    </row>
    <row r="7" spans="1:5" ht="5.0999999999999996" customHeight="1">
      <c r="A7" s="10"/>
      <c r="B7" s="11"/>
      <c r="C7" s="11"/>
      <c r="D7" s="11"/>
      <c r="E7" s="11"/>
    </row>
    <row r="8" spans="1:5" ht="15.75">
      <c r="A8" s="12" t="s">
        <v>6</v>
      </c>
      <c r="B8" s="13">
        <f t="shared" ref="B8:E8" si="1">B9+B12+B15+B17+B21+B24</f>
        <v>417626939</v>
      </c>
      <c r="C8" s="13">
        <f t="shared" si="1"/>
        <v>33867073.269999996</v>
      </c>
      <c r="D8" s="13">
        <f t="shared" si="1"/>
        <v>275784413.44</v>
      </c>
      <c r="E8" s="13">
        <f t="shared" si="1"/>
        <v>727278425.71000004</v>
      </c>
    </row>
    <row r="9" spans="1:5" ht="15">
      <c r="A9" s="14" t="s">
        <v>7</v>
      </c>
      <c r="B9" s="15">
        <f t="shared" ref="B9:D9" si="2">SUM(B10:B11)</f>
        <v>5552890</v>
      </c>
      <c r="C9" s="15">
        <f t="shared" si="2"/>
        <v>1423183</v>
      </c>
      <c r="D9" s="15">
        <f t="shared" si="2"/>
        <v>4268691</v>
      </c>
      <c r="E9" s="15">
        <f>SUM(E10:E11)</f>
        <v>11244764</v>
      </c>
    </row>
    <row r="10" spans="1:5" ht="14.25">
      <c r="A10" s="16" t="s">
        <v>8</v>
      </c>
      <c r="B10" s="17">
        <v>4067175</v>
      </c>
      <c r="C10" s="17">
        <v>277717</v>
      </c>
      <c r="D10" s="17">
        <v>3372478</v>
      </c>
      <c r="E10" s="17">
        <f>SUM(B10:D10)</f>
        <v>7717370</v>
      </c>
    </row>
    <row r="11" spans="1:5" ht="14.25">
      <c r="A11" s="16" t="s">
        <v>9</v>
      </c>
      <c r="B11" s="17">
        <v>1485715</v>
      </c>
      <c r="C11" s="17">
        <v>1145466</v>
      </c>
      <c r="D11" s="17">
        <v>896213</v>
      </c>
      <c r="E11" s="17">
        <f>SUM(B11:D11)</f>
        <v>3527394</v>
      </c>
    </row>
    <row r="12" spans="1:5" ht="30">
      <c r="A12" s="14" t="s">
        <v>10</v>
      </c>
      <c r="B12" s="18">
        <f t="shared" ref="B12:E12" si="3">SUM(B13:B14)</f>
        <v>15252176</v>
      </c>
      <c r="C12" s="18">
        <f t="shared" si="3"/>
        <v>11690794</v>
      </c>
      <c r="D12" s="18">
        <f t="shared" si="3"/>
        <v>12646106</v>
      </c>
      <c r="E12" s="18">
        <f t="shared" si="3"/>
        <v>39589076</v>
      </c>
    </row>
    <row r="13" spans="1:5" ht="14.25">
      <c r="A13" s="19" t="s">
        <v>11</v>
      </c>
      <c r="B13" s="17">
        <v>15252176</v>
      </c>
      <c r="C13" s="17">
        <v>11690794</v>
      </c>
      <c r="D13" s="17">
        <v>12646106</v>
      </c>
      <c r="E13" s="17">
        <f>SUM(B13:D13)</f>
        <v>39589076</v>
      </c>
    </row>
    <row r="14" spans="1:5" ht="28.5">
      <c r="A14" s="16" t="s">
        <v>12</v>
      </c>
      <c r="B14" s="55">
        <v>0</v>
      </c>
      <c r="C14" s="55">
        <v>0</v>
      </c>
      <c r="D14" s="55">
        <v>0</v>
      </c>
      <c r="E14" s="55">
        <f>SUM(B14:D14)</f>
        <v>0</v>
      </c>
    </row>
    <row r="15" spans="1:5" ht="15">
      <c r="A15" s="14" t="s">
        <v>13</v>
      </c>
      <c r="B15" s="18">
        <f t="shared" ref="B15:E15" si="4">SUM(B16)</f>
        <v>350705125</v>
      </c>
      <c r="C15" s="18">
        <f t="shared" si="4"/>
        <v>8381624</v>
      </c>
      <c r="D15" s="18">
        <f t="shared" si="4"/>
        <v>226837019</v>
      </c>
      <c r="E15" s="18">
        <f t="shared" si="4"/>
        <v>585923768</v>
      </c>
    </row>
    <row r="16" spans="1:5" ht="14.25">
      <c r="A16" s="16" t="s">
        <v>14</v>
      </c>
      <c r="B16" s="17">
        <v>350705125</v>
      </c>
      <c r="C16" s="17">
        <v>8381624</v>
      </c>
      <c r="D16" s="17">
        <v>226837019</v>
      </c>
      <c r="E16" s="17">
        <f>SUM(B16:D16)</f>
        <v>585923768</v>
      </c>
    </row>
    <row r="17" spans="1:5" ht="15">
      <c r="A17" s="14" t="s">
        <v>15</v>
      </c>
      <c r="B17" s="18">
        <f t="shared" ref="B17:E17" si="5">SUM(B18:B20)</f>
        <v>1105618</v>
      </c>
      <c r="C17" s="18">
        <f t="shared" si="5"/>
        <v>1105536.27</v>
      </c>
      <c r="D17" s="18">
        <f t="shared" si="5"/>
        <v>7143593.2300000004</v>
      </c>
      <c r="E17" s="18">
        <f t="shared" si="5"/>
        <v>9354747.5</v>
      </c>
    </row>
    <row r="18" spans="1:5" ht="14.25">
      <c r="A18" s="20" t="s">
        <v>16</v>
      </c>
      <c r="B18" s="17">
        <v>714089</v>
      </c>
      <c r="C18" s="17">
        <v>495178.27</v>
      </c>
      <c r="D18" s="17">
        <v>811970.23</v>
      </c>
      <c r="E18" s="17">
        <f>SUM(B18:D18)</f>
        <v>2021237.5</v>
      </c>
    </row>
    <row r="19" spans="1:5" ht="14.25">
      <c r="A19" s="20" t="s">
        <v>17</v>
      </c>
      <c r="B19" s="55">
        <v>0</v>
      </c>
      <c r="C19" s="55">
        <v>0</v>
      </c>
      <c r="D19" s="55">
        <v>0</v>
      </c>
      <c r="E19" s="55">
        <f>SUM(B19:D19)</f>
        <v>0</v>
      </c>
    </row>
    <row r="20" spans="1:5" ht="14.25">
      <c r="A20" s="20" t="s">
        <v>18</v>
      </c>
      <c r="B20" s="17">
        <v>391529</v>
      </c>
      <c r="C20" s="17">
        <v>610358</v>
      </c>
      <c r="D20" s="17">
        <v>6331623</v>
      </c>
      <c r="E20" s="17">
        <f>SUM(B20:D20)</f>
        <v>7333510</v>
      </c>
    </row>
    <row r="21" spans="1:5" ht="15">
      <c r="A21" s="14" t="s">
        <v>19</v>
      </c>
      <c r="B21" s="18">
        <f t="shared" ref="B21:E21" si="6">SUM(B22:B23)</f>
        <v>44228047</v>
      </c>
      <c r="C21" s="18">
        <f t="shared" si="6"/>
        <v>10778982</v>
      </c>
      <c r="D21" s="18">
        <f t="shared" si="6"/>
        <v>24196381</v>
      </c>
      <c r="E21" s="18">
        <f t="shared" si="6"/>
        <v>79203410</v>
      </c>
    </row>
    <row r="22" spans="1:5" ht="28.5">
      <c r="A22" s="21" t="s">
        <v>20</v>
      </c>
      <c r="B22" s="17">
        <v>8206065</v>
      </c>
      <c r="C22" s="17">
        <v>3569092</v>
      </c>
      <c r="D22" s="17">
        <v>3310408</v>
      </c>
      <c r="E22" s="17">
        <f>SUM(B22:D22)</f>
        <v>15085565</v>
      </c>
    </row>
    <row r="23" spans="1:5" ht="14.25">
      <c r="A23" s="21" t="s">
        <v>21</v>
      </c>
      <c r="B23" s="17">
        <v>36021982</v>
      </c>
      <c r="C23" s="17">
        <v>7209890</v>
      </c>
      <c r="D23" s="17">
        <v>20885973</v>
      </c>
      <c r="E23" s="17">
        <f>SUM(B23:D23)</f>
        <v>64117845</v>
      </c>
    </row>
    <row r="24" spans="1:5" ht="45">
      <c r="A24" s="14" t="s">
        <v>22</v>
      </c>
      <c r="B24" s="18">
        <f t="shared" ref="B24:E24" si="7">SUM(B25)</f>
        <v>783083</v>
      </c>
      <c r="C24" s="18">
        <f t="shared" si="7"/>
        <v>486954</v>
      </c>
      <c r="D24" s="18">
        <f t="shared" si="7"/>
        <v>692623.21</v>
      </c>
      <c r="E24" s="18">
        <f t="shared" si="7"/>
        <v>1962660.21</v>
      </c>
    </row>
    <row r="25" spans="1:5" ht="14.25">
      <c r="A25" s="19" t="s">
        <v>23</v>
      </c>
      <c r="B25" s="17">
        <v>783083</v>
      </c>
      <c r="C25" s="17">
        <v>486954</v>
      </c>
      <c r="D25" s="17">
        <v>692623.21</v>
      </c>
      <c r="E25" s="17">
        <f>SUM(B25:D25)</f>
        <v>1962660.21</v>
      </c>
    </row>
    <row r="26" spans="1:5" ht="5.0999999999999996" customHeight="1">
      <c r="A26" s="16"/>
      <c r="B26" s="11"/>
      <c r="C26" s="11"/>
      <c r="D26" s="11"/>
      <c r="E26" s="11"/>
    </row>
    <row r="27" spans="1:5" ht="15.75">
      <c r="A27" s="12" t="s">
        <v>24</v>
      </c>
      <c r="B27" s="13">
        <f t="shared" ref="B27:E27" si="8">B28+B30+B77+B78</f>
        <v>355836277.72000003</v>
      </c>
      <c r="C27" s="13">
        <f t="shared" si="8"/>
        <v>168970186.5</v>
      </c>
      <c r="D27" s="13">
        <f t="shared" si="8"/>
        <v>182268745.30000001</v>
      </c>
      <c r="E27" s="13">
        <f t="shared" si="8"/>
        <v>707075209.51999998</v>
      </c>
    </row>
    <row r="28" spans="1:5" ht="30">
      <c r="A28" s="14" t="s">
        <v>25</v>
      </c>
      <c r="B28" s="18">
        <f t="shared" ref="B28:E28" si="9">B29</f>
        <v>380933.74</v>
      </c>
      <c r="C28" s="18">
        <f t="shared" si="9"/>
        <v>403473</v>
      </c>
      <c r="D28" s="18">
        <f t="shared" si="9"/>
        <v>320860</v>
      </c>
      <c r="E28" s="18">
        <f t="shared" si="9"/>
        <v>1105266.74</v>
      </c>
    </row>
    <row r="29" spans="1:5" ht="14.25">
      <c r="A29" s="16" t="s">
        <v>26</v>
      </c>
      <c r="B29" s="17">
        <v>380933.74</v>
      </c>
      <c r="C29" s="17">
        <v>403473</v>
      </c>
      <c r="D29" s="17">
        <v>320860</v>
      </c>
      <c r="E29" s="17">
        <f>SUM(B29:D29)</f>
        <v>1105266.74</v>
      </c>
    </row>
    <row r="30" spans="1:5" ht="15">
      <c r="A30" s="14" t="s">
        <v>27</v>
      </c>
      <c r="B30" s="18">
        <f t="shared" ref="B30:E30" si="10">B31+B38+B50+B54+B60+B65+B66+B71+B72+B74+B75+B76</f>
        <v>342765929.98000002</v>
      </c>
      <c r="C30" s="18">
        <f t="shared" si="10"/>
        <v>160022238.5</v>
      </c>
      <c r="D30" s="18">
        <f t="shared" si="10"/>
        <v>170676217.30000001</v>
      </c>
      <c r="E30" s="18">
        <f t="shared" si="10"/>
        <v>673464385.77999997</v>
      </c>
    </row>
    <row r="31" spans="1:5" ht="15">
      <c r="A31" s="14" t="s">
        <v>28</v>
      </c>
      <c r="B31" s="18">
        <f t="shared" ref="B31:D31" si="11">SUM(B32:B36)</f>
        <v>29818702.98</v>
      </c>
      <c r="C31" s="18">
        <f t="shared" si="11"/>
        <v>36572180.5</v>
      </c>
      <c r="D31" s="18">
        <f t="shared" si="11"/>
        <v>41188367.399999999</v>
      </c>
      <c r="E31" s="18">
        <f>SUM(E32:E36)</f>
        <v>107579250.88</v>
      </c>
    </row>
    <row r="32" spans="1:5" ht="14.25">
      <c r="A32" s="16" t="s">
        <v>29</v>
      </c>
      <c r="B32" s="17">
        <v>610835</v>
      </c>
      <c r="C32" s="17">
        <v>933165</v>
      </c>
      <c r="D32" s="17">
        <v>1728700</v>
      </c>
      <c r="E32" s="17">
        <f t="shared" ref="E32:E37" si="12">SUM(B32:D32)</f>
        <v>3272700</v>
      </c>
    </row>
    <row r="33" spans="1:5" ht="14.25">
      <c r="A33" s="22" t="s">
        <v>30</v>
      </c>
      <c r="B33" s="17">
        <v>11507051</v>
      </c>
      <c r="C33" s="17">
        <v>11145802</v>
      </c>
      <c r="D33" s="17">
        <v>11540502</v>
      </c>
      <c r="E33" s="17">
        <f t="shared" si="12"/>
        <v>34193355</v>
      </c>
    </row>
    <row r="34" spans="1:5" ht="14.25">
      <c r="A34" s="22" t="s">
        <v>31</v>
      </c>
      <c r="B34" s="17">
        <v>10765701</v>
      </c>
      <c r="C34" s="17">
        <v>12192965</v>
      </c>
      <c r="D34" s="17">
        <v>13692243</v>
      </c>
      <c r="E34" s="17">
        <f t="shared" si="12"/>
        <v>36650909</v>
      </c>
    </row>
    <row r="35" spans="1:5" ht="14.25">
      <c r="A35" s="22" t="s">
        <v>32</v>
      </c>
      <c r="B35" s="17">
        <v>233540</v>
      </c>
      <c r="C35" s="17">
        <v>307090</v>
      </c>
      <c r="D35" s="17">
        <v>399470</v>
      </c>
      <c r="E35" s="17">
        <f t="shared" si="12"/>
        <v>940100</v>
      </c>
    </row>
    <row r="36" spans="1:5" ht="14.25">
      <c r="A36" s="22" t="s">
        <v>33</v>
      </c>
      <c r="B36" s="17">
        <v>6701575.9800000004</v>
      </c>
      <c r="C36" s="17">
        <v>11993158.5</v>
      </c>
      <c r="D36" s="17">
        <v>13827452.4</v>
      </c>
      <c r="E36" s="17">
        <f t="shared" si="12"/>
        <v>32522186.880000003</v>
      </c>
    </row>
    <row r="37" spans="1:5" ht="14.25">
      <c r="A37" s="22" t="s">
        <v>34</v>
      </c>
      <c r="B37" s="55">
        <v>0</v>
      </c>
      <c r="C37" s="55">
        <v>0</v>
      </c>
      <c r="D37" s="55">
        <v>0</v>
      </c>
      <c r="E37" s="55">
        <f t="shared" si="12"/>
        <v>0</v>
      </c>
    </row>
    <row r="38" spans="1:5" ht="15">
      <c r="A38" s="14" t="s">
        <v>35</v>
      </c>
      <c r="B38" s="18">
        <f t="shared" ref="B38:E38" si="13">SUM(B39:B49)</f>
        <v>272229405</v>
      </c>
      <c r="C38" s="18">
        <f t="shared" si="13"/>
        <v>107394024</v>
      </c>
      <c r="D38" s="18">
        <f t="shared" si="13"/>
        <v>107611786.90000001</v>
      </c>
      <c r="E38" s="18">
        <f t="shared" si="13"/>
        <v>487235215.89999998</v>
      </c>
    </row>
    <row r="39" spans="1:5" ht="14.25">
      <c r="A39" s="16" t="s">
        <v>36</v>
      </c>
      <c r="B39" s="17">
        <v>1975</v>
      </c>
      <c r="C39" s="17">
        <v>180690</v>
      </c>
      <c r="D39" s="17">
        <v>198295</v>
      </c>
      <c r="E39" s="17">
        <f t="shared" ref="E39:E49" si="14">SUM(B39:D39)</f>
        <v>380960</v>
      </c>
    </row>
    <row r="40" spans="1:5" ht="14.25">
      <c r="A40" s="23" t="s">
        <v>37</v>
      </c>
      <c r="B40" s="17">
        <v>10890</v>
      </c>
      <c r="C40" s="17">
        <v>8360</v>
      </c>
      <c r="D40" s="17">
        <v>9240</v>
      </c>
      <c r="E40" s="17">
        <f t="shared" si="14"/>
        <v>28490</v>
      </c>
    </row>
    <row r="41" spans="1:5" ht="14.25">
      <c r="A41" s="22" t="s">
        <v>38</v>
      </c>
      <c r="B41" s="17">
        <v>9290</v>
      </c>
      <c r="C41" s="17">
        <v>10880</v>
      </c>
      <c r="D41" s="17">
        <v>12640</v>
      </c>
      <c r="E41" s="17">
        <f t="shared" si="14"/>
        <v>32810</v>
      </c>
    </row>
    <row r="42" spans="1:5" ht="14.25">
      <c r="A42" s="22" t="s">
        <v>39</v>
      </c>
      <c r="B42" s="17">
        <v>110</v>
      </c>
      <c r="C42" s="55">
        <v>0</v>
      </c>
      <c r="D42" s="55">
        <v>0</v>
      </c>
      <c r="E42" s="17">
        <f t="shared" si="14"/>
        <v>110</v>
      </c>
    </row>
    <row r="43" spans="1:5" ht="14.25">
      <c r="A43" s="22" t="s">
        <v>40</v>
      </c>
      <c r="B43" s="17">
        <v>17076940</v>
      </c>
      <c r="C43" s="17">
        <v>14863750</v>
      </c>
      <c r="D43" s="17">
        <v>17971985</v>
      </c>
      <c r="E43" s="17">
        <f t="shared" si="14"/>
        <v>49912675</v>
      </c>
    </row>
    <row r="44" spans="1:5" ht="14.25">
      <c r="A44" s="22" t="s">
        <v>41</v>
      </c>
      <c r="B44" s="17">
        <v>96000</v>
      </c>
      <c r="C44" s="17">
        <v>144000</v>
      </c>
      <c r="D44" s="17">
        <v>176000</v>
      </c>
      <c r="E44" s="17">
        <f t="shared" si="14"/>
        <v>416000</v>
      </c>
    </row>
    <row r="45" spans="1:5" ht="14.25">
      <c r="A45" s="22" t="s">
        <v>42</v>
      </c>
      <c r="B45" s="17">
        <v>82920733</v>
      </c>
      <c r="C45" s="17">
        <v>5391078</v>
      </c>
      <c r="D45" s="17">
        <v>2375656</v>
      </c>
      <c r="E45" s="17">
        <f t="shared" si="14"/>
        <v>90687467</v>
      </c>
    </row>
    <row r="46" spans="1:5" ht="14.25">
      <c r="A46" s="22" t="s">
        <v>43</v>
      </c>
      <c r="B46" s="17">
        <v>171657747</v>
      </c>
      <c r="C46" s="17">
        <v>86265866</v>
      </c>
      <c r="D46" s="17">
        <v>85148559</v>
      </c>
      <c r="E46" s="17">
        <f t="shared" si="14"/>
        <v>343072172</v>
      </c>
    </row>
    <row r="47" spans="1:5" ht="14.25">
      <c r="A47" s="22" t="s">
        <v>44</v>
      </c>
      <c r="B47" s="17">
        <v>320360</v>
      </c>
      <c r="C47" s="17">
        <v>442520</v>
      </c>
      <c r="D47" s="17">
        <v>432050</v>
      </c>
      <c r="E47" s="17">
        <f t="shared" si="14"/>
        <v>1194930</v>
      </c>
    </row>
    <row r="48" spans="1:5" ht="14.25">
      <c r="A48" s="22" t="s">
        <v>45</v>
      </c>
      <c r="B48" s="55">
        <v>0</v>
      </c>
      <c r="C48" s="55">
        <v>0</v>
      </c>
      <c r="D48" s="55">
        <v>0</v>
      </c>
      <c r="E48" s="55">
        <f t="shared" si="14"/>
        <v>0</v>
      </c>
    </row>
    <row r="49" spans="1:5" ht="14.25">
      <c r="A49" s="22" t="s">
        <v>46</v>
      </c>
      <c r="B49" s="17">
        <v>135360</v>
      </c>
      <c r="C49" s="17">
        <v>86880</v>
      </c>
      <c r="D49" s="17">
        <v>1287361.8999999999</v>
      </c>
      <c r="E49" s="17">
        <f t="shared" si="14"/>
        <v>1509601.9</v>
      </c>
    </row>
    <row r="50" spans="1:5" ht="15">
      <c r="A50" s="14" t="s">
        <v>47</v>
      </c>
      <c r="B50" s="18">
        <f t="shared" ref="B50:E50" si="15">SUM(B51:B53)</f>
        <v>431500</v>
      </c>
      <c r="C50" s="18">
        <f t="shared" si="15"/>
        <v>313500</v>
      </c>
      <c r="D50" s="18">
        <f t="shared" si="15"/>
        <v>425500</v>
      </c>
      <c r="E50" s="18">
        <f t="shared" si="15"/>
        <v>1170500</v>
      </c>
    </row>
    <row r="51" spans="1:5" ht="14.25">
      <c r="A51" s="22" t="s">
        <v>48</v>
      </c>
      <c r="B51" s="17">
        <v>427500</v>
      </c>
      <c r="C51" s="17">
        <v>313500</v>
      </c>
      <c r="D51" s="17">
        <v>419000</v>
      </c>
      <c r="E51" s="17">
        <f>SUM(B51:D51)</f>
        <v>1160000</v>
      </c>
    </row>
    <row r="52" spans="1:5" ht="14.25">
      <c r="A52" s="22" t="s">
        <v>49</v>
      </c>
      <c r="B52" s="55">
        <v>0</v>
      </c>
      <c r="C52" s="55">
        <v>0</v>
      </c>
      <c r="D52" s="55">
        <v>0</v>
      </c>
      <c r="E52" s="55">
        <f>SUM(B52:D52)</f>
        <v>0</v>
      </c>
    </row>
    <row r="53" spans="1:5" ht="14.25">
      <c r="A53" s="22" t="s">
        <v>50</v>
      </c>
      <c r="B53" s="17">
        <v>4000</v>
      </c>
      <c r="C53" s="55">
        <v>0</v>
      </c>
      <c r="D53" s="17">
        <v>6500</v>
      </c>
      <c r="E53" s="17">
        <f>SUM(B53:D53)</f>
        <v>10500</v>
      </c>
    </row>
    <row r="54" spans="1:5" ht="15">
      <c r="A54" s="14" t="s">
        <v>51</v>
      </c>
      <c r="B54" s="18">
        <f t="shared" ref="B54:E54" si="16">SUM(B55:B59)</f>
        <v>8744400</v>
      </c>
      <c r="C54" s="18">
        <f t="shared" si="16"/>
        <v>2920415</v>
      </c>
      <c r="D54" s="18">
        <f t="shared" si="16"/>
        <v>4011670</v>
      </c>
      <c r="E54" s="18">
        <f t="shared" si="16"/>
        <v>15676485</v>
      </c>
    </row>
    <row r="55" spans="1:5" ht="28.5">
      <c r="A55" s="22" t="s">
        <v>52</v>
      </c>
      <c r="B55" s="17">
        <v>110835</v>
      </c>
      <c r="C55" s="17">
        <v>157055</v>
      </c>
      <c r="D55" s="17">
        <v>234715</v>
      </c>
      <c r="E55" s="17">
        <f>SUM(B55:D55)</f>
        <v>502605</v>
      </c>
    </row>
    <row r="56" spans="1:5" ht="14.25">
      <c r="A56" s="22" t="s">
        <v>53</v>
      </c>
      <c r="B56" s="17">
        <v>8465450</v>
      </c>
      <c r="C56" s="17">
        <v>2443550</v>
      </c>
      <c r="D56" s="17">
        <v>3375250</v>
      </c>
      <c r="E56" s="17">
        <f>SUM(B56:D56)</f>
        <v>14284250</v>
      </c>
    </row>
    <row r="57" spans="1:5" ht="14.25">
      <c r="A57" s="22" t="s">
        <v>54</v>
      </c>
      <c r="B57" s="17">
        <v>134880</v>
      </c>
      <c r="C57" s="17">
        <v>90335</v>
      </c>
      <c r="D57" s="17">
        <v>109030</v>
      </c>
      <c r="E57" s="17">
        <f>SUM(B57:D57)</f>
        <v>334245</v>
      </c>
    </row>
    <row r="58" spans="1:5" ht="14.25">
      <c r="A58" s="22" t="s">
        <v>55</v>
      </c>
      <c r="B58" s="17">
        <v>17235</v>
      </c>
      <c r="C58" s="17">
        <v>29475</v>
      </c>
      <c r="D58" s="17">
        <v>675</v>
      </c>
      <c r="E58" s="17">
        <f>SUM(B58:D58)</f>
        <v>47385</v>
      </c>
    </row>
    <row r="59" spans="1:5" ht="14.25">
      <c r="A59" s="22" t="s">
        <v>56</v>
      </c>
      <c r="B59" s="17">
        <v>16000</v>
      </c>
      <c r="C59" s="17">
        <v>200000</v>
      </c>
      <c r="D59" s="17">
        <v>292000</v>
      </c>
      <c r="E59" s="17">
        <f>SUM(B59:D59)</f>
        <v>508000</v>
      </c>
    </row>
    <row r="60" spans="1:5" ht="15">
      <c r="A60" s="14" t="s">
        <v>57</v>
      </c>
      <c r="B60" s="18">
        <f t="shared" ref="B60:E60" si="17">SUM(B61:B64)</f>
        <v>6270211</v>
      </c>
      <c r="C60" s="18">
        <f t="shared" si="17"/>
        <v>5580800</v>
      </c>
      <c r="D60" s="18">
        <f t="shared" si="17"/>
        <v>7891153</v>
      </c>
      <c r="E60" s="18">
        <f t="shared" si="17"/>
        <v>19742164</v>
      </c>
    </row>
    <row r="61" spans="1:5" ht="14.25">
      <c r="A61" s="22" t="s">
        <v>58</v>
      </c>
      <c r="B61" s="17">
        <v>260265</v>
      </c>
      <c r="C61" s="17">
        <v>277118</v>
      </c>
      <c r="D61" s="17">
        <v>367024</v>
      </c>
      <c r="E61" s="17">
        <f>SUM(B61:D61)</f>
        <v>904407</v>
      </c>
    </row>
    <row r="62" spans="1:5" ht="14.25">
      <c r="A62" s="22" t="s">
        <v>59</v>
      </c>
      <c r="B62" s="17">
        <v>5950226</v>
      </c>
      <c r="C62" s="17">
        <v>5221042</v>
      </c>
      <c r="D62" s="17">
        <v>7422059</v>
      </c>
      <c r="E62" s="17">
        <f>SUM(B62:D62)</f>
        <v>18593327</v>
      </c>
    </row>
    <row r="63" spans="1:5" ht="28.5">
      <c r="A63" s="24" t="s">
        <v>60</v>
      </c>
      <c r="B63" s="17">
        <v>55400</v>
      </c>
      <c r="C63" s="17">
        <v>78800</v>
      </c>
      <c r="D63" s="17">
        <v>97750</v>
      </c>
      <c r="E63" s="17">
        <f>SUM(B63:D63)</f>
        <v>231950</v>
      </c>
    </row>
    <row r="64" spans="1:5" ht="14.25">
      <c r="A64" s="24" t="s">
        <v>61</v>
      </c>
      <c r="B64" s="17">
        <v>4320</v>
      </c>
      <c r="C64" s="17">
        <v>3840</v>
      </c>
      <c r="D64" s="17">
        <v>4320</v>
      </c>
      <c r="E64" s="17">
        <f>SUM(B64:D64)</f>
        <v>12480</v>
      </c>
    </row>
    <row r="65" spans="1:5" ht="15">
      <c r="A65" s="14" t="s">
        <v>62</v>
      </c>
      <c r="B65" s="15">
        <v>2185412</v>
      </c>
      <c r="C65" s="15">
        <v>4275536</v>
      </c>
      <c r="D65" s="15">
        <v>7375090</v>
      </c>
      <c r="E65" s="15">
        <f>SUM(B65:D65)</f>
        <v>13836038</v>
      </c>
    </row>
    <row r="66" spans="1:5" ht="15">
      <c r="A66" s="14" t="s">
        <v>63</v>
      </c>
      <c r="B66" s="18">
        <f t="shared" ref="B66:E66" si="18">SUM(B67:B70)</f>
        <v>22056935</v>
      </c>
      <c r="C66" s="18">
        <f t="shared" si="18"/>
        <v>1918844</v>
      </c>
      <c r="D66" s="18">
        <f t="shared" si="18"/>
        <v>1252160</v>
      </c>
      <c r="E66" s="18">
        <f t="shared" si="18"/>
        <v>25227939</v>
      </c>
    </row>
    <row r="67" spans="1:5" ht="14.25">
      <c r="A67" s="22" t="s">
        <v>64</v>
      </c>
      <c r="B67" s="17">
        <v>22050335</v>
      </c>
      <c r="C67" s="17">
        <v>1907114</v>
      </c>
      <c r="D67" s="17">
        <v>1230060</v>
      </c>
      <c r="E67" s="17">
        <f>SUM(B67:D67)</f>
        <v>25187509</v>
      </c>
    </row>
    <row r="68" spans="1:5" ht="14.25">
      <c r="A68" s="25" t="s">
        <v>65</v>
      </c>
      <c r="B68" s="55">
        <v>0</v>
      </c>
      <c r="C68" s="55">
        <v>0</v>
      </c>
      <c r="D68" s="55">
        <v>0</v>
      </c>
      <c r="E68" s="55">
        <f>SUM(B68:D68)</f>
        <v>0</v>
      </c>
    </row>
    <row r="69" spans="1:5" ht="14.25">
      <c r="A69" s="25" t="s">
        <v>66</v>
      </c>
      <c r="B69" s="17">
        <v>600</v>
      </c>
      <c r="C69" s="17">
        <v>6480</v>
      </c>
      <c r="D69" s="17">
        <v>6350</v>
      </c>
      <c r="E69" s="17">
        <f>SUM(B69:D69)</f>
        <v>13430</v>
      </c>
    </row>
    <row r="70" spans="1:5" ht="14.25">
      <c r="A70" s="25" t="s">
        <v>67</v>
      </c>
      <c r="B70" s="17">
        <v>6000</v>
      </c>
      <c r="C70" s="17">
        <v>5250</v>
      </c>
      <c r="D70" s="17">
        <v>15750</v>
      </c>
      <c r="E70" s="17">
        <f>SUM(B70:D70)</f>
        <v>27000</v>
      </c>
    </row>
    <row r="71" spans="1:5" ht="15">
      <c r="A71" s="14" t="s">
        <v>68</v>
      </c>
      <c r="B71" s="15">
        <v>545724</v>
      </c>
      <c r="C71" s="15">
        <v>472937</v>
      </c>
      <c r="D71" s="15">
        <v>315609</v>
      </c>
      <c r="E71" s="15">
        <f>SUM(B71:D71)</f>
        <v>1334270</v>
      </c>
    </row>
    <row r="72" spans="1:5" ht="15">
      <c r="A72" s="14" t="s">
        <v>69</v>
      </c>
      <c r="B72" s="18">
        <f t="shared" ref="B72:E72" si="19">SUM(B73)</f>
        <v>425500</v>
      </c>
      <c r="C72" s="18">
        <f t="shared" si="19"/>
        <v>524121</v>
      </c>
      <c r="D72" s="18">
        <f t="shared" si="19"/>
        <v>539491</v>
      </c>
      <c r="E72" s="18">
        <f t="shared" si="19"/>
        <v>1489112</v>
      </c>
    </row>
    <row r="73" spans="1:5" ht="28.5">
      <c r="A73" s="22" t="s">
        <v>70</v>
      </c>
      <c r="B73" s="17">
        <v>425500</v>
      </c>
      <c r="C73" s="17">
        <v>524121</v>
      </c>
      <c r="D73" s="17">
        <v>539491</v>
      </c>
      <c r="E73" s="17">
        <f>SUM(B73:D73)</f>
        <v>1489112</v>
      </c>
    </row>
    <row r="74" spans="1:5" ht="15">
      <c r="A74" s="26" t="s">
        <v>71</v>
      </c>
      <c r="B74" s="55">
        <v>0</v>
      </c>
      <c r="C74" s="55">
        <v>0</v>
      </c>
      <c r="D74" s="55">
        <v>0</v>
      </c>
      <c r="E74" s="58">
        <f>SUM(B74:D74)</f>
        <v>0</v>
      </c>
    </row>
    <row r="75" spans="1:5" ht="15">
      <c r="A75" s="14" t="s">
        <v>72</v>
      </c>
      <c r="B75" s="15">
        <v>4500</v>
      </c>
      <c r="C75" s="15">
        <v>2920</v>
      </c>
      <c r="D75" s="15">
        <v>3330</v>
      </c>
      <c r="E75" s="15">
        <f>SUM(B75:D75)</f>
        <v>10750</v>
      </c>
    </row>
    <row r="76" spans="1:5" ht="15">
      <c r="A76" s="14" t="s">
        <v>73</v>
      </c>
      <c r="B76" s="15">
        <v>53640</v>
      </c>
      <c r="C76" s="15">
        <v>46961</v>
      </c>
      <c r="D76" s="15">
        <v>62060</v>
      </c>
      <c r="E76" s="15">
        <f>SUM(B76:D76)</f>
        <v>162661</v>
      </c>
    </row>
    <row r="77" spans="1:5" ht="15">
      <c r="A77" s="14" t="s">
        <v>74</v>
      </c>
      <c r="B77" s="15">
        <v>173265</v>
      </c>
      <c r="C77" s="15">
        <v>202930</v>
      </c>
      <c r="D77" s="15">
        <v>220630</v>
      </c>
      <c r="E77" s="15">
        <f>SUM(B77:D77)</f>
        <v>596825</v>
      </c>
    </row>
    <row r="78" spans="1:5" ht="15">
      <c r="A78" s="14" t="s">
        <v>75</v>
      </c>
      <c r="B78" s="18">
        <f t="shared" ref="B78:E78" si="20">SUM(B79:B80)</f>
        <v>12516149</v>
      </c>
      <c r="C78" s="18">
        <f t="shared" si="20"/>
        <v>8341545</v>
      </c>
      <c r="D78" s="18">
        <f t="shared" si="20"/>
        <v>11051038</v>
      </c>
      <c r="E78" s="18">
        <f t="shared" si="20"/>
        <v>31908732</v>
      </c>
    </row>
    <row r="79" spans="1:5" ht="14.25">
      <c r="A79" s="20" t="s">
        <v>76</v>
      </c>
      <c r="B79" s="17">
        <v>12516149</v>
      </c>
      <c r="C79" s="17">
        <v>8341545</v>
      </c>
      <c r="D79" s="17">
        <v>11051038</v>
      </c>
      <c r="E79" s="17">
        <f>SUM(B79:D79)</f>
        <v>31908732</v>
      </c>
    </row>
    <row r="80" spans="1:5" ht="14.25">
      <c r="A80" s="20" t="s">
        <v>77</v>
      </c>
      <c r="B80" s="55">
        <v>0</v>
      </c>
      <c r="C80" s="55">
        <v>0</v>
      </c>
      <c r="D80" s="55">
        <v>0</v>
      </c>
      <c r="E80" s="55">
        <f>SUM(B80:D80)</f>
        <v>0</v>
      </c>
    </row>
    <row r="81" spans="1:5" ht="5.0999999999999996" customHeight="1">
      <c r="A81" s="27"/>
      <c r="B81" s="11"/>
      <c r="C81" s="11"/>
      <c r="D81" s="11"/>
      <c r="E81" s="11"/>
    </row>
    <row r="82" spans="1:5" ht="15.75">
      <c r="A82" s="12" t="s">
        <v>78</v>
      </c>
      <c r="B82" s="13">
        <f t="shared" ref="B82:E82" si="21">B83</f>
        <v>24404900.190000001</v>
      </c>
      <c r="C82" s="13">
        <f t="shared" si="21"/>
        <v>27840994.399999995</v>
      </c>
      <c r="D82" s="13">
        <f t="shared" si="21"/>
        <v>48991529.780000001</v>
      </c>
      <c r="E82" s="13">
        <f t="shared" si="21"/>
        <v>101237424.36999999</v>
      </c>
    </row>
    <row r="83" spans="1:5" ht="15">
      <c r="A83" s="28" t="s">
        <v>78</v>
      </c>
      <c r="B83" s="18">
        <f t="shared" ref="B83:E83" si="22">SUM(B84:B87)</f>
        <v>24404900.190000001</v>
      </c>
      <c r="C83" s="18">
        <f t="shared" si="22"/>
        <v>27840994.399999995</v>
      </c>
      <c r="D83" s="18">
        <f t="shared" si="22"/>
        <v>48991529.780000001</v>
      </c>
      <c r="E83" s="18">
        <f t="shared" si="22"/>
        <v>101237424.36999999</v>
      </c>
    </row>
    <row r="84" spans="1:5" ht="14.25">
      <c r="A84" s="19" t="s">
        <v>79</v>
      </c>
      <c r="B84" s="55">
        <v>0</v>
      </c>
      <c r="C84" s="55">
        <v>0</v>
      </c>
      <c r="D84" s="55">
        <v>0</v>
      </c>
      <c r="E84" s="55">
        <f>SUM(B84:D84)</f>
        <v>0</v>
      </c>
    </row>
    <row r="85" spans="1:5" ht="14.25">
      <c r="A85" s="19" t="s">
        <v>80</v>
      </c>
      <c r="B85" s="55">
        <v>0</v>
      </c>
      <c r="C85" s="55">
        <v>0</v>
      </c>
      <c r="D85" s="55">
        <v>0</v>
      </c>
      <c r="E85" s="55">
        <f>SUM(B85:D85)</f>
        <v>0</v>
      </c>
    </row>
    <row r="86" spans="1:5" ht="28.5">
      <c r="A86" s="19" t="s">
        <v>81</v>
      </c>
      <c r="B86" s="55">
        <v>0</v>
      </c>
      <c r="C86" s="55">
        <v>0</v>
      </c>
      <c r="D86" s="55">
        <v>0</v>
      </c>
      <c r="E86" s="55">
        <f>SUM(B86:D86)</f>
        <v>0</v>
      </c>
    </row>
    <row r="87" spans="1:5" ht="15">
      <c r="A87" s="28" t="s">
        <v>82</v>
      </c>
      <c r="B87" s="18">
        <f t="shared" ref="B87:E87" si="23">SUM(B88:B89)</f>
        <v>24404900.190000001</v>
      </c>
      <c r="C87" s="18">
        <f t="shared" si="23"/>
        <v>27840994.399999995</v>
      </c>
      <c r="D87" s="18">
        <f t="shared" si="23"/>
        <v>48991529.780000001</v>
      </c>
      <c r="E87" s="18">
        <f t="shared" si="23"/>
        <v>101237424.36999999</v>
      </c>
    </row>
    <row r="88" spans="1:5" ht="14.25">
      <c r="A88" s="29" t="s">
        <v>83</v>
      </c>
      <c r="B88" s="17">
        <v>15534308.41</v>
      </c>
      <c r="C88" s="30">
        <v>-7177747.9400000004</v>
      </c>
      <c r="D88" s="17">
        <v>4708474.38</v>
      </c>
      <c r="E88" s="17">
        <f>SUM(B88:D88)</f>
        <v>13065034.85</v>
      </c>
    </row>
    <row r="89" spans="1:5" ht="14.25">
      <c r="A89" s="29" t="s">
        <v>84</v>
      </c>
      <c r="B89" s="17">
        <v>8870591.7800000012</v>
      </c>
      <c r="C89" s="17">
        <v>35018742.339999996</v>
      </c>
      <c r="D89" s="17">
        <v>44283055.399999999</v>
      </c>
      <c r="E89" s="17">
        <f>SUM(B89:D89)</f>
        <v>88172389.519999996</v>
      </c>
    </row>
    <row r="90" spans="1:5" ht="14.25">
      <c r="A90" s="29" t="s">
        <v>85</v>
      </c>
      <c r="B90" s="55">
        <v>0</v>
      </c>
      <c r="C90" s="55">
        <v>0</v>
      </c>
      <c r="D90" s="55">
        <v>0</v>
      </c>
      <c r="E90" s="55">
        <f>SUM(B90:D90)</f>
        <v>0</v>
      </c>
    </row>
    <row r="91" spans="1:5" ht="5.0999999999999996" customHeight="1">
      <c r="A91" s="19"/>
      <c r="B91" s="11"/>
      <c r="C91" s="11"/>
      <c r="D91" s="11"/>
      <c r="E91" s="11"/>
    </row>
    <row r="92" spans="1:5" ht="15.75">
      <c r="A92" s="12" t="s">
        <v>86</v>
      </c>
      <c r="B92" s="13">
        <f t="shared" ref="B92:E92" si="24">B93+B103+B106</f>
        <v>20327983.480000004</v>
      </c>
      <c r="C92" s="13">
        <f t="shared" si="24"/>
        <v>30934391.449999999</v>
      </c>
      <c r="D92" s="13">
        <f t="shared" si="24"/>
        <v>42225771.700000003</v>
      </c>
      <c r="E92" s="13">
        <f t="shared" si="24"/>
        <v>93488146.629999995</v>
      </c>
    </row>
    <row r="93" spans="1:5" ht="15">
      <c r="A93" s="14" t="s">
        <v>86</v>
      </c>
      <c r="B93" s="18">
        <f t="shared" ref="B93:E93" si="25">B94+B95+B96+B97+B98</f>
        <v>20302338.480000004</v>
      </c>
      <c r="C93" s="18">
        <f t="shared" si="25"/>
        <v>30927344.449999999</v>
      </c>
      <c r="D93" s="18">
        <f t="shared" si="25"/>
        <v>42221414.700000003</v>
      </c>
      <c r="E93" s="18">
        <f t="shared" si="25"/>
        <v>93451097.629999995</v>
      </c>
    </row>
    <row r="94" spans="1:5" ht="15">
      <c r="A94" s="14" t="s">
        <v>87</v>
      </c>
      <c r="B94" s="15">
        <v>5561316.7400000002</v>
      </c>
      <c r="C94" s="15">
        <v>4378790.7</v>
      </c>
      <c r="D94" s="15">
        <v>5694501.46</v>
      </c>
      <c r="E94" s="15">
        <f>SUM(B94:D94)</f>
        <v>15634608.900000002</v>
      </c>
    </row>
    <row r="95" spans="1:5" ht="15">
      <c r="A95" s="14" t="s">
        <v>88</v>
      </c>
      <c r="B95" s="15">
        <v>955520.06</v>
      </c>
      <c r="C95" s="15">
        <v>366207.6</v>
      </c>
      <c r="D95" s="15">
        <v>1516259.3</v>
      </c>
      <c r="E95" s="15">
        <f>SUM(B95:D95)</f>
        <v>2837986.96</v>
      </c>
    </row>
    <row r="96" spans="1:5" ht="15">
      <c r="A96" s="14" t="s">
        <v>89</v>
      </c>
      <c r="B96" s="15">
        <v>464758.4</v>
      </c>
      <c r="C96" s="15">
        <v>2675</v>
      </c>
      <c r="D96" s="15">
        <v>21290434.120000001</v>
      </c>
      <c r="E96" s="15">
        <f>SUM(B96:D96)</f>
        <v>21757867.52</v>
      </c>
    </row>
    <row r="97" spans="1:5" ht="15">
      <c r="A97" s="14" t="s">
        <v>90</v>
      </c>
      <c r="B97" s="15">
        <v>10224708</v>
      </c>
      <c r="C97" s="15">
        <v>9075607</v>
      </c>
      <c r="D97" s="15">
        <v>12330122</v>
      </c>
      <c r="E97" s="15">
        <f>SUM(B97:D97)</f>
        <v>31630437</v>
      </c>
    </row>
    <row r="98" spans="1:5" ht="14.25">
      <c r="A98" s="31" t="s">
        <v>91</v>
      </c>
      <c r="B98" s="32">
        <f>SUM(B99:B102)</f>
        <v>3096035.2800000003</v>
      </c>
      <c r="C98" s="32">
        <f t="shared" ref="C98:E98" si="26">SUM(C99:C102)</f>
        <v>17104064.149999999</v>
      </c>
      <c r="D98" s="32">
        <f t="shared" si="26"/>
        <v>1390097.82</v>
      </c>
      <c r="E98" s="32">
        <f t="shared" si="26"/>
        <v>21590197.25</v>
      </c>
    </row>
    <row r="99" spans="1:5" ht="28.5">
      <c r="A99" s="16" t="s">
        <v>92</v>
      </c>
      <c r="B99" s="17">
        <v>228</v>
      </c>
      <c r="C99" s="17">
        <v>179</v>
      </c>
      <c r="D99" s="17">
        <v>2840</v>
      </c>
      <c r="E99" s="17">
        <f>SUM(B99:D99)</f>
        <v>3247</v>
      </c>
    </row>
    <row r="100" spans="1:5" ht="14.25">
      <c r="A100" s="16" t="s">
        <v>93</v>
      </c>
      <c r="B100" s="55">
        <v>0</v>
      </c>
      <c r="C100" s="55">
        <v>0</v>
      </c>
      <c r="D100" s="55">
        <v>0</v>
      </c>
      <c r="E100" s="55">
        <f>SUM(B100:D100)</f>
        <v>0</v>
      </c>
    </row>
    <row r="101" spans="1:5" ht="14.25">
      <c r="A101" s="16" t="s">
        <v>94</v>
      </c>
      <c r="B101" s="17">
        <v>595807.28</v>
      </c>
      <c r="C101" s="17">
        <v>1103885.1499999999</v>
      </c>
      <c r="D101" s="17">
        <v>1387257.82</v>
      </c>
      <c r="E101" s="17">
        <f>SUM(B101:D101)</f>
        <v>3086950.25</v>
      </c>
    </row>
    <row r="102" spans="1:5" ht="14.25">
      <c r="A102" s="16" t="s">
        <v>95</v>
      </c>
      <c r="B102" s="17">
        <v>2500000</v>
      </c>
      <c r="C102" s="17">
        <v>16000000</v>
      </c>
      <c r="D102" s="55">
        <v>0</v>
      </c>
      <c r="E102" s="17">
        <f>SUM(B102:D102)</f>
        <v>18500000</v>
      </c>
    </row>
    <row r="103" spans="1:5" ht="15">
      <c r="A103" s="14" t="s">
        <v>96</v>
      </c>
      <c r="B103" s="57">
        <f t="shared" ref="B103:E103" si="27">SUM(B104:B105)</f>
        <v>0</v>
      </c>
      <c r="C103" s="57">
        <f t="shared" si="27"/>
        <v>0</v>
      </c>
      <c r="D103" s="57">
        <f t="shared" si="27"/>
        <v>0</v>
      </c>
      <c r="E103" s="57">
        <f t="shared" si="27"/>
        <v>0</v>
      </c>
    </row>
    <row r="104" spans="1:5" ht="14.25">
      <c r="A104" s="19" t="s">
        <v>97</v>
      </c>
      <c r="B104" s="55">
        <v>0</v>
      </c>
      <c r="C104" s="55">
        <v>0</v>
      </c>
      <c r="D104" s="55">
        <v>0</v>
      </c>
      <c r="E104" s="55">
        <f>SUM(B104:D104)</f>
        <v>0</v>
      </c>
    </row>
    <row r="105" spans="1:5" ht="14.25">
      <c r="A105" s="19" t="s">
        <v>98</v>
      </c>
      <c r="B105" s="55">
        <v>0</v>
      </c>
      <c r="C105" s="55">
        <v>0</v>
      </c>
      <c r="D105" s="55">
        <v>0</v>
      </c>
      <c r="E105" s="55">
        <f>SUM(B105:D105)</f>
        <v>0</v>
      </c>
    </row>
    <row r="106" spans="1:5" ht="15">
      <c r="A106" s="14" t="s">
        <v>99</v>
      </c>
      <c r="B106" s="18">
        <f t="shared" ref="B106:E106" si="28">SUM(B107)</f>
        <v>25645</v>
      </c>
      <c r="C106" s="18">
        <f t="shared" si="28"/>
        <v>7047</v>
      </c>
      <c r="D106" s="18">
        <f t="shared" si="28"/>
        <v>4357</v>
      </c>
      <c r="E106" s="18">
        <f t="shared" si="28"/>
        <v>37049</v>
      </c>
    </row>
    <row r="107" spans="1:5" ht="14.25">
      <c r="A107" s="16" t="s">
        <v>100</v>
      </c>
      <c r="B107" s="17">
        <v>25645</v>
      </c>
      <c r="C107" s="17">
        <v>7047</v>
      </c>
      <c r="D107" s="17">
        <v>4357</v>
      </c>
      <c r="E107" s="17">
        <f>SUM(B107:D107)</f>
        <v>37049</v>
      </c>
    </row>
    <row r="108" spans="1:5" ht="5.0999999999999996" customHeight="1">
      <c r="A108" s="16"/>
      <c r="B108" s="11"/>
      <c r="C108" s="11"/>
      <c r="D108" s="11"/>
      <c r="E108" s="11"/>
    </row>
    <row r="109" spans="1:5" ht="31.5">
      <c r="A109" s="12" t="s">
        <v>101</v>
      </c>
      <c r="B109" s="13">
        <f t="shared" ref="B109:E109" si="29">SUM(B110:B112)</f>
        <v>6218747.2400000002</v>
      </c>
      <c r="C109" s="13">
        <f t="shared" si="29"/>
        <v>-2211426.7200000002</v>
      </c>
      <c r="D109" s="13">
        <f t="shared" si="29"/>
        <v>3620429</v>
      </c>
      <c r="E109" s="13">
        <f t="shared" si="29"/>
        <v>7627749.5199999996</v>
      </c>
    </row>
    <row r="110" spans="1:5" ht="28.5">
      <c r="A110" s="21" t="s">
        <v>102</v>
      </c>
      <c r="B110" s="55">
        <v>0</v>
      </c>
      <c r="C110" s="17">
        <v>1975</v>
      </c>
      <c r="D110" s="55">
        <v>0</v>
      </c>
      <c r="E110" s="17">
        <f>SUM(B110:D110)</f>
        <v>1975</v>
      </c>
    </row>
    <row r="111" spans="1:5" ht="42.75">
      <c r="A111" s="21" t="s">
        <v>103</v>
      </c>
      <c r="B111" s="17">
        <v>6218747.2400000002</v>
      </c>
      <c r="C111" s="30">
        <v>-2213401.7200000002</v>
      </c>
      <c r="D111" s="17">
        <v>3620429</v>
      </c>
      <c r="E111" s="17">
        <f>SUM(B111:D111)</f>
        <v>7625774.5199999996</v>
      </c>
    </row>
    <row r="112" spans="1:5" ht="28.5">
      <c r="A112" s="21" t="s">
        <v>104</v>
      </c>
      <c r="B112" s="55">
        <v>0</v>
      </c>
      <c r="C112" s="55">
        <v>0</v>
      </c>
      <c r="D112" s="55">
        <v>0</v>
      </c>
      <c r="E112" s="55">
        <f>SUM(B112:D112)</f>
        <v>0</v>
      </c>
    </row>
    <row r="113" spans="1:5" ht="5.0999999999999996" customHeight="1">
      <c r="A113" s="33"/>
      <c r="B113" s="18"/>
      <c r="C113" s="18"/>
      <c r="D113" s="18"/>
      <c r="E113" s="18"/>
    </row>
    <row r="114" spans="1:5" ht="47.25">
      <c r="A114" s="34" t="s">
        <v>105</v>
      </c>
      <c r="B114" s="35">
        <f t="shared" ref="B114:E114" si="30">B116+B128+B138+B143+B159</f>
        <v>7080526845.1300001</v>
      </c>
      <c r="C114" s="35">
        <f t="shared" si="30"/>
        <v>10722920556.48</v>
      </c>
      <c r="D114" s="35">
        <f t="shared" si="30"/>
        <v>7320746804.1400003</v>
      </c>
      <c r="E114" s="35">
        <f t="shared" si="30"/>
        <v>25124194205.75</v>
      </c>
    </row>
    <row r="115" spans="1:5" ht="5.0999999999999996" customHeight="1">
      <c r="A115" s="16"/>
      <c r="B115" s="11"/>
      <c r="C115" s="11"/>
      <c r="D115" s="11"/>
      <c r="E115" s="11"/>
    </row>
    <row r="116" spans="1:5" ht="15.75">
      <c r="A116" s="12" t="s">
        <v>106</v>
      </c>
      <c r="B116" s="13">
        <f t="shared" ref="B116:D116" si="31">SUM(B117:B124)</f>
        <v>3636941938.0100002</v>
      </c>
      <c r="C116" s="13">
        <f t="shared" si="31"/>
        <v>5674011118.79</v>
      </c>
      <c r="D116" s="13">
        <f t="shared" si="31"/>
        <v>2783472581.6400003</v>
      </c>
      <c r="E116" s="13">
        <f>SUM(E117:E124)</f>
        <v>12094425638.440001</v>
      </c>
    </row>
    <row r="117" spans="1:5" ht="14.25">
      <c r="A117" s="16" t="s">
        <v>107</v>
      </c>
      <c r="B117" s="17">
        <v>3033027890.0100002</v>
      </c>
      <c r="C117" s="17">
        <v>4959896357.79</v>
      </c>
      <c r="D117" s="17">
        <v>2296692755.8200002</v>
      </c>
      <c r="E117" s="17">
        <f t="shared" ref="E117:E123" si="32">SUM(B117:D117)</f>
        <v>10289617003.620001</v>
      </c>
    </row>
    <row r="118" spans="1:5" ht="14.25">
      <c r="A118" s="16" t="s">
        <v>108</v>
      </c>
      <c r="B118" s="17">
        <v>105398178</v>
      </c>
      <c r="C118" s="17">
        <v>143505195</v>
      </c>
      <c r="D118" s="17">
        <v>76224697</v>
      </c>
      <c r="E118" s="17">
        <f t="shared" si="32"/>
        <v>325128070</v>
      </c>
    </row>
    <row r="119" spans="1:5" ht="14.25">
      <c r="A119" s="16" t="s">
        <v>109</v>
      </c>
      <c r="B119" s="17">
        <v>15581636</v>
      </c>
      <c r="C119" s="17">
        <v>29121549</v>
      </c>
      <c r="D119" s="17">
        <v>19397296</v>
      </c>
      <c r="E119" s="17">
        <f t="shared" si="32"/>
        <v>64100481</v>
      </c>
    </row>
    <row r="120" spans="1:5" ht="14.25">
      <c r="A120" s="16" t="s">
        <v>110</v>
      </c>
      <c r="B120" s="17">
        <v>173376648</v>
      </c>
      <c r="C120" s="17">
        <v>75019039</v>
      </c>
      <c r="D120" s="17">
        <v>74737042</v>
      </c>
      <c r="E120" s="17">
        <f t="shared" si="32"/>
        <v>323132729</v>
      </c>
    </row>
    <row r="121" spans="1:5" ht="14.25">
      <c r="A121" s="19" t="s">
        <v>111</v>
      </c>
      <c r="B121" s="17">
        <v>51370510</v>
      </c>
      <c r="C121" s="17">
        <v>58086367</v>
      </c>
      <c r="D121" s="17">
        <v>49608023</v>
      </c>
      <c r="E121" s="17">
        <f t="shared" si="32"/>
        <v>159064900</v>
      </c>
    </row>
    <row r="122" spans="1:5" ht="14.25">
      <c r="A122" s="16" t="s">
        <v>112</v>
      </c>
      <c r="B122" s="17">
        <v>8767681</v>
      </c>
      <c r="C122" s="17">
        <v>7822545</v>
      </c>
      <c r="D122" s="17">
        <v>7086971</v>
      </c>
      <c r="E122" s="17">
        <f t="shared" si="32"/>
        <v>23677197</v>
      </c>
    </row>
    <row r="123" spans="1:5" ht="14.25">
      <c r="A123" s="36" t="s">
        <v>113</v>
      </c>
      <c r="B123" s="17">
        <v>39235669</v>
      </c>
      <c r="C123" s="17">
        <v>47122703</v>
      </c>
      <c r="D123" s="17">
        <v>35298121.82</v>
      </c>
      <c r="E123" s="17">
        <f t="shared" si="32"/>
        <v>121656493.81999999</v>
      </c>
    </row>
    <row r="124" spans="1:5" ht="15">
      <c r="A124" s="37" t="s">
        <v>114</v>
      </c>
      <c r="B124" s="18">
        <f>SUM(B125:B126)</f>
        <v>210183726</v>
      </c>
      <c r="C124" s="18">
        <f t="shared" ref="C124:E124" si="33">SUM(C125:C126)</f>
        <v>353437363</v>
      </c>
      <c r="D124" s="18">
        <f t="shared" si="33"/>
        <v>224427675</v>
      </c>
      <c r="E124" s="18">
        <f t="shared" si="33"/>
        <v>788048764</v>
      </c>
    </row>
    <row r="125" spans="1:5" ht="14.25">
      <c r="A125" s="38" t="s">
        <v>115</v>
      </c>
      <c r="B125" s="17">
        <v>192191864</v>
      </c>
      <c r="C125" s="17">
        <v>316295017</v>
      </c>
      <c r="D125" s="17">
        <v>202146311</v>
      </c>
      <c r="E125" s="17">
        <f>SUM(B125:D125)</f>
        <v>710633192</v>
      </c>
    </row>
    <row r="126" spans="1:5" ht="14.25">
      <c r="A126" s="38" t="s">
        <v>116</v>
      </c>
      <c r="B126" s="17">
        <v>17991862</v>
      </c>
      <c r="C126" s="17">
        <v>37142346</v>
      </c>
      <c r="D126" s="17">
        <v>22281364</v>
      </c>
      <c r="E126" s="17">
        <f>SUM(B126:D126)</f>
        <v>77415572</v>
      </c>
    </row>
    <row r="127" spans="1:5" ht="5.0999999999999996" customHeight="1">
      <c r="A127" s="16"/>
      <c r="B127" s="11"/>
      <c r="C127" s="11"/>
      <c r="D127" s="11"/>
      <c r="E127" s="11"/>
    </row>
    <row r="128" spans="1:5" ht="15.75">
      <c r="A128" s="12" t="s">
        <v>117</v>
      </c>
      <c r="B128" s="13">
        <f t="shared" ref="B128:E128" si="34">B129+B130+B131+B132+B133+B134+B135+B136</f>
        <v>3374870129.04</v>
      </c>
      <c r="C128" s="13">
        <f t="shared" si="34"/>
        <v>4990991349.3500004</v>
      </c>
      <c r="D128" s="13">
        <f t="shared" si="34"/>
        <v>4449110608.6700001</v>
      </c>
      <c r="E128" s="13">
        <f t="shared" si="34"/>
        <v>12814972087.060001</v>
      </c>
    </row>
    <row r="129" spans="1:5" ht="42.75">
      <c r="A129" s="16" t="s">
        <v>118</v>
      </c>
      <c r="B129" s="17">
        <v>372890090</v>
      </c>
      <c r="C129" s="17">
        <v>2191907874.1900001</v>
      </c>
      <c r="D129" s="17">
        <v>1603461792.3800001</v>
      </c>
      <c r="E129" s="17">
        <f t="shared" ref="E129:E136" si="35">SUM(B129:D129)</f>
        <v>4168259756.5700002</v>
      </c>
    </row>
    <row r="130" spans="1:5" ht="14.25">
      <c r="A130" s="16" t="s">
        <v>119</v>
      </c>
      <c r="B130" s="17">
        <v>554576728.03999996</v>
      </c>
      <c r="C130" s="17">
        <v>355768034.16000003</v>
      </c>
      <c r="D130" s="17">
        <v>410585016.29000002</v>
      </c>
      <c r="E130" s="17">
        <f t="shared" si="35"/>
        <v>1320929778.49</v>
      </c>
    </row>
    <row r="131" spans="1:5" ht="14.25">
      <c r="A131" s="16" t="s">
        <v>120</v>
      </c>
      <c r="B131" s="17">
        <v>1489524961</v>
      </c>
      <c r="C131" s="17">
        <v>1489524961</v>
      </c>
      <c r="D131" s="17">
        <v>1489524961</v>
      </c>
      <c r="E131" s="17">
        <f t="shared" si="35"/>
        <v>4468574883</v>
      </c>
    </row>
    <row r="132" spans="1:5" ht="28.5">
      <c r="A132" s="16" t="s">
        <v>121</v>
      </c>
      <c r="B132" s="17">
        <v>343632669</v>
      </c>
      <c r="C132" s="17">
        <v>350334743</v>
      </c>
      <c r="D132" s="17">
        <v>346983707</v>
      </c>
      <c r="E132" s="17">
        <f t="shared" si="35"/>
        <v>1040951119</v>
      </c>
    </row>
    <row r="133" spans="1:5" ht="14.25">
      <c r="A133" s="16" t="s">
        <v>122</v>
      </c>
      <c r="B133" s="17">
        <v>186934096</v>
      </c>
      <c r="C133" s="17">
        <v>186934095</v>
      </c>
      <c r="D133" s="17">
        <v>186934096</v>
      </c>
      <c r="E133" s="17">
        <f t="shared" si="35"/>
        <v>560802287</v>
      </c>
    </row>
    <row r="134" spans="1:5" ht="28.5">
      <c r="A134" s="16" t="s">
        <v>123</v>
      </c>
      <c r="B134" s="17">
        <v>49947852</v>
      </c>
      <c r="C134" s="17">
        <v>32691605</v>
      </c>
      <c r="D134" s="17">
        <v>31024151</v>
      </c>
      <c r="E134" s="17">
        <f t="shared" si="35"/>
        <v>113663608</v>
      </c>
    </row>
    <row r="135" spans="1:5" ht="14.25">
      <c r="A135" s="16" t="s">
        <v>124</v>
      </c>
      <c r="B135" s="17">
        <v>22792706</v>
      </c>
      <c r="C135" s="17">
        <v>22792706</v>
      </c>
      <c r="D135" s="17">
        <v>22792706</v>
      </c>
      <c r="E135" s="17">
        <f t="shared" si="35"/>
        <v>68378118</v>
      </c>
    </row>
    <row r="136" spans="1:5" ht="28.5">
      <c r="A136" s="16" t="s">
        <v>125</v>
      </c>
      <c r="B136" s="17">
        <v>354571027</v>
      </c>
      <c r="C136" s="17">
        <v>361037331</v>
      </c>
      <c r="D136" s="17">
        <v>357804179</v>
      </c>
      <c r="E136" s="17">
        <f t="shared" si="35"/>
        <v>1073412537</v>
      </c>
    </row>
    <row r="137" spans="1:5" ht="5.0999999999999996" customHeight="1">
      <c r="A137" s="39"/>
      <c r="B137" s="11"/>
      <c r="C137" s="11"/>
      <c r="D137" s="11"/>
      <c r="E137" s="11"/>
    </row>
    <row r="138" spans="1:5" ht="15.75">
      <c r="A138" s="12" t="s">
        <v>126</v>
      </c>
      <c r="B138" s="13">
        <f t="shared" ref="B138:E138" si="36">B139+B140+B141</f>
        <v>331190.36</v>
      </c>
      <c r="C138" s="56">
        <f t="shared" si="36"/>
        <v>0</v>
      </c>
      <c r="D138" s="13">
        <f t="shared" si="36"/>
        <v>33714864.850000001</v>
      </c>
      <c r="E138" s="13">
        <f t="shared" si="36"/>
        <v>34046055.210000001</v>
      </c>
    </row>
    <row r="139" spans="1:5" ht="14.25">
      <c r="A139" s="40" t="s">
        <v>127</v>
      </c>
      <c r="B139" s="55">
        <v>0</v>
      </c>
      <c r="C139" s="55">
        <v>0</v>
      </c>
      <c r="D139" s="55">
        <v>0</v>
      </c>
      <c r="E139" s="55">
        <f>SUM(B139:D139)</f>
        <v>0</v>
      </c>
    </row>
    <row r="140" spans="1:5" ht="14.25">
      <c r="A140" s="16" t="s">
        <v>128</v>
      </c>
      <c r="B140" s="55">
        <v>0</v>
      </c>
      <c r="C140" s="55">
        <v>0</v>
      </c>
      <c r="D140" s="55">
        <v>0</v>
      </c>
      <c r="E140" s="55">
        <f>SUM(B140:D140)</f>
        <v>0</v>
      </c>
    </row>
    <row r="141" spans="1:5" ht="14.25">
      <c r="A141" s="16" t="s">
        <v>129</v>
      </c>
      <c r="B141" s="17">
        <v>331190.36</v>
      </c>
      <c r="C141" s="55">
        <v>0</v>
      </c>
      <c r="D141" s="17">
        <v>33714864.850000001</v>
      </c>
      <c r="E141" s="17">
        <f>SUM(B141:D141)</f>
        <v>34046055.210000001</v>
      </c>
    </row>
    <row r="142" spans="1:5" ht="5.0999999999999996" customHeight="1">
      <c r="A142" s="16"/>
      <c r="B142" s="11"/>
      <c r="C142" s="11"/>
      <c r="D142" s="11"/>
      <c r="E142" s="11"/>
    </row>
    <row r="143" spans="1:5" ht="15.75">
      <c r="A143" s="12" t="s">
        <v>130</v>
      </c>
      <c r="B143" s="13">
        <f t="shared" ref="B143:E143" si="37">SUM(B144:B152)</f>
        <v>56863569.719999999</v>
      </c>
      <c r="C143" s="13">
        <f t="shared" si="37"/>
        <v>45837063.340000004</v>
      </c>
      <c r="D143" s="13">
        <f t="shared" si="37"/>
        <v>42309744.980000004</v>
      </c>
      <c r="E143" s="13">
        <f t="shared" si="37"/>
        <v>145010378.03999999</v>
      </c>
    </row>
    <row r="144" spans="1:5" ht="14.25">
      <c r="A144" s="36" t="s">
        <v>131</v>
      </c>
      <c r="B144" s="17">
        <v>7276342</v>
      </c>
      <c r="C144" s="17">
        <v>3909070</v>
      </c>
      <c r="D144" s="17">
        <v>3909070</v>
      </c>
      <c r="E144" s="17">
        <f t="shared" ref="E144:E151" si="38">SUM(B144:D144)</f>
        <v>15094482</v>
      </c>
    </row>
    <row r="145" spans="1:5" ht="14.25">
      <c r="A145" s="36" t="s">
        <v>132</v>
      </c>
      <c r="B145" s="17">
        <v>6693832</v>
      </c>
      <c r="C145" s="17">
        <v>3616431</v>
      </c>
      <c r="D145" s="17">
        <v>6137130</v>
      </c>
      <c r="E145" s="17">
        <f t="shared" si="38"/>
        <v>16447393</v>
      </c>
    </row>
    <row r="146" spans="1:5" ht="14.25">
      <c r="A146" s="36" t="s">
        <v>133</v>
      </c>
      <c r="B146" s="17">
        <v>24806417</v>
      </c>
      <c r="C146" s="17">
        <v>19427801</v>
      </c>
      <c r="D146" s="17">
        <v>17494005</v>
      </c>
      <c r="E146" s="17">
        <f t="shared" si="38"/>
        <v>61728223</v>
      </c>
    </row>
    <row r="147" spans="1:5" ht="14.25">
      <c r="A147" s="36" t="s">
        <v>134</v>
      </c>
      <c r="B147" s="55">
        <v>0</v>
      </c>
      <c r="C147" s="17">
        <v>3662576</v>
      </c>
      <c r="D147" s="17">
        <v>2774808</v>
      </c>
      <c r="E147" s="17">
        <f t="shared" si="38"/>
        <v>6437384</v>
      </c>
    </row>
    <row r="148" spans="1:5" ht="14.25">
      <c r="A148" s="36" t="s">
        <v>135</v>
      </c>
      <c r="B148" s="17">
        <v>5525357.7000000002</v>
      </c>
      <c r="C148" s="17">
        <v>7297890.7000000002</v>
      </c>
      <c r="D148" s="17">
        <v>850791.2</v>
      </c>
      <c r="E148" s="17">
        <f t="shared" si="38"/>
        <v>13674039.6</v>
      </c>
    </row>
    <row r="149" spans="1:5" ht="14.25">
      <c r="A149" s="36" t="s">
        <v>136</v>
      </c>
      <c r="B149" s="17">
        <v>1113506</v>
      </c>
      <c r="C149" s="17">
        <v>1476562</v>
      </c>
      <c r="D149" s="17">
        <v>1131254</v>
      </c>
      <c r="E149" s="17">
        <f t="shared" si="38"/>
        <v>3721322</v>
      </c>
    </row>
    <row r="150" spans="1:5" ht="14.25">
      <c r="A150" s="36" t="s">
        <v>137</v>
      </c>
      <c r="B150" s="17">
        <v>14150.22</v>
      </c>
      <c r="C150" s="17">
        <v>254023.84</v>
      </c>
      <c r="D150" s="17">
        <v>113617.28</v>
      </c>
      <c r="E150" s="17">
        <f t="shared" si="38"/>
        <v>381791.33999999997</v>
      </c>
    </row>
    <row r="151" spans="1:5" ht="14.25">
      <c r="A151" s="36" t="s">
        <v>138</v>
      </c>
      <c r="B151" s="17">
        <v>10311844</v>
      </c>
      <c r="C151" s="17">
        <v>5345284</v>
      </c>
      <c r="D151" s="17">
        <v>8155901</v>
      </c>
      <c r="E151" s="17">
        <f t="shared" si="38"/>
        <v>23813029</v>
      </c>
    </row>
    <row r="152" spans="1:5" ht="14.25">
      <c r="A152" s="36" t="s">
        <v>139</v>
      </c>
      <c r="B152" s="17">
        <f>SUM(B153:B157)</f>
        <v>1122120.8</v>
      </c>
      <c r="C152" s="17">
        <f t="shared" ref="C152:E152" si="39">SUM(C153:C157)</f>
        <v>847424.8</v>
      </c>
      <c r="D152" s="17">
        <f t="shared" si="39"/>
        <v>1743168.5</v>
      </c>
      <c r="E152" s="17">
        <f t="shared" si="39"/>
        <v>3712714.1</v>
      </c>
    </row>
    <row r="153" spans="1:5" ht="14.25">
      <c r="A153" s="41" t="s">
        <v>140</v>
      </c>
      <c r="B153" s="17">
        <v>22758.799999999999</v>
      </c>
      <c r="C153" s="17">
        <v>78610.8</v>
      </c>
      <c r="D153" s="17">
        <v>33977.5</v>
      </c>
      <c r="E153" s="17">
        <f>SUM(B153:D153)</f>
        <v>135347.1</v>
      </c>
    </row>
    <row r="154" spans="1:5" ht="14.25">
      <c r="A154" s="41" t="s">
        <v>141</v>
      </c>
      <c r="B154" s="17">
        <v>628</v>
      </c>
      <c r="C154" s="17">
        <v>2381</v>
      </c>
      <c r="D154" s="17">
        <v>353</v>
      </c>
      <c r="E154" s="17">
        <f>SUM(B154:D154)</f>
        <v>3362</v>
      </c>
    </row>
    <row r="155" spans="1:5" ht="14.25">
      <c r="A155" s="42" t="s">
        <v>142</v>
      </c>
      <c r="B155" s="17">
        <v>69651</v>
      </c>
      <c r="C155" s="17">
        <v>56503</v>
      </c>
      <c r="D155" s="17">
        <v>261016</v>
      </c>
      <c r="E155" s="17">
        <f>SUM(B155:D155)</f>
        <v>387170</v>
      </c>
    </row>
    <row r="156" spans="1:5" ht="14.25">
      <c r="A156" s="41" t="s">
        <v>143</v>
      </c>
      <c r="B156" s="17">
        <v>1027459</v>
      </c>
      <c r="C156" s="17">
        <v>709930</v>
      </c>
      <c r="D156" s="17">
        <v>1447822</v>
      </c>
      <c r="E156" s="17">
        <f>SUM(B156:D156)</f>
        <v>3185211</v>
      </c>
    </row>
    <row r="157" spans="1:5" ht="14.25">
      <c r="A157" s="41" t="s">
        <v>144</v>
      </c>
      <c r="B157" s="17">
        <v>1624</v>
      </c>
      <c r="C157" s="55">
        <v>0</v>
      </c>
      <c r="D157" s="55">
        <v>0</v>
      </c>
      <c r="E157" s="17">
        <f>SUM(B157:D157)</f>
        <v>1624</v>
      </c>
    </row>
    <row r="158" spans="1:5" ht="5.0999999999999996" customHeight="1">
      <c r="A158" s="36"/>
      <c r="B158" s="11"/>
      <c r="C158" s="11"/>
      <c r="D158" s="11"/>
      <c r="E158" s="11"/>
    </row>
    <row r="159" spans="1:5" ht="15.75">
      <c r="A159" s="12" t="s">
        <v>145</v>
      </c>
      <c r="B159" s="13">
        <f t="shared" ref="B159:E159" si="40">SUM(B160)</f>
        <v>11520018</v>
      </c>
      <c r="C159" s="13">
        <f t="shared" si="40"/>
        <v>12081025</v>
      </c>
      <c r="D159" s="13">
        <f t="shared" si="40"/>
        <v>12139004</v>
      </c>
      <c r="E159" s="13">
        <f t="shared" si="40"/>
        <v>35740047</v>
      </c>
    </row>
    <row r="160" spans="1:5" ht="28.5">
      <c r="A160" s="16" t="s">
        <v>146</v>
      </c>
      <c r="B160" s="17">
        <v>11520018</v>
      </c>
      <c r="C160" s="17">
        <v>12081025</v>
      </c>
      <c r="D160" s="17">
        <v>12139004</v>
      </c>
      <c r="E160" s="17">
        <f>SUM(B160:D160)</f>
        <v>35740047</v>
      </c>
    </row>
    <row r="161" spans="1:8" ht="5.0999999999999996" customHeight="1">
      <c r="A161" s="16"/>
      <c r="B161" s="17"/>
      <c r="C161" s="17"/>
      <c r="D161" s="17"/>
      <c r="E161" s="17"/>
    </row>
    <row r="162" spans="1:8" ht="31.5">
      <c r="A162" s="34" t="s">
        <v>147</v>
      </c>
      <c r="B162" s="35">
        <f t="shared" ref="B162:E162" si="41">B164</f>
        <v>231429056</v>
      </c>
      <c r="C162" s="35">
        <f t="shared" si="41"/>
        <v>623597647.04999995</v>
      </c>
      <c r="D162" s="35">
        <f t="shared" si="41"/>
        <v>1246465585.0999999</v>
      </c>
      <c r="E162" s="35">
        <f t="shared" si="41"/>
        <v>2101492288.1499999</v>
      </c>
    </row>
    <row r="163" spans="1:8" ht="5.0999999999999996" customHeight="1">
      <c r="A163" s="43"/>
      <c r="B163" s="15"/>
      <c r="C163" s="15"/>
      <c r="D163" s="15"/>
      <c r="E163" s="15"/>
    </row>
    <row r="164" spans="1:8" ht="15.75">
      <c r="A164" s="33" t="s">
        <v>148</v>
      </c>
      <c r="B164" s="44">
        <f t="shared" ref="B164:E164" si="42">B165+B166</f>
        <v>231429056</v>
      </c>
      <c r="C164" s="44">
        <f t="shared" si="42"/>
        <v>623597647.04999995</v>
      </c>
      <c r="D164" s="44">
        <f t="shared" si="42"/>
        <v>1246465585.0999999</v>
      </c>
      <c r="E164" s="44">
        <f t="shared" si="42"/>
        <v>2101492288.1499999</v>
      </c>
    </row>
    <row r="165" spans="1:8" ht="14.25">
      <c r="A165" s="36" t="s">
        <v>149</v>
      </c>
      <c r="B165" s="55">
        <v>0</v>
      </c>
      <c r="C165" s="55">
        <v>0</v>
      </c>
      <c r="D165" s="17">
        <v>21732072</v>
      </c>
      <c r="E165" s="17">
        <f>SUM(B165:D165)</f>
        <v>21732072</v>
      </c>
    </row>
    <row r="166" spans="1:8" ht="14.25">
      <c r="A166" s="36" t="s">
        <v>150</v>
      </c>
      <c r="B166" s="17">
        <v>231429056</v>
      </c>
      <c r="C166" s="17">
        <v>623597647.04999995</v>
      </c>
      <c r="D166" s="17">
        <v>1224733513.0999999</v>
      </c>
      <c r="E166" s="17">
        <f>SUM(B166:D166)</f>
        <v>2079760216.1499999</v>
      </c>
    </row>
    <row r="167" spans="1:8" ht="5.0999999999999996" customHeight="1">
      <c r="A167" s="45"/>
      <c r="B167" s="11"/>
      <c r="C167" s="11"/>
      <c r="D167" s="11"/>
      <c r="E167" s="11"/>
    </row>
    <row r="168" spans="1:8" ht="15.75">
      <c r="A168" s="34" t="s">
        <v>151</v>
      </c>
      <c r="B168" s="54">
        <v>0</v>
      </c>
      <c r="C168" s="54">
        <v>0</v>
      </c>
      <c r="D168" s="54">
        <v>0</v>
      </c>
      <c r="E168" s="54">
        <v>0</v>
      </c>
    </row>
    <row r="169" spans="1:8" ht="5.0999999999999996" customHeight="1">
      <c r="A169" s="46"/>
      <c r="B169" s="47"/>
      <c r="C169" s="47"/>
      <c r="D169" s="47"/>
      <c r="E169" s="48"/>
    </row>
    <row r="170" spans="1:8" ht="5.0999999999999996" customHeight="1">
      <c r="A170" s="49"/>
      <c r="B170" s="50"/>
      <c r="C170" s="50"/>
      <c r="D170" s="50"/>
      <c r="E170" s="50"/>
    </row>
    <row r="171" spans="1:8" ht="15.75">
      <c r="A171" s="51" t="s">
        <v>4</v>
      </c>
      <c r="B171" s="52">
        <f t="shared" ref="B171:E171" si="43">B162+B114+B6</f>
        <v>8136370748.7600002</v>
      </c>
      <c r="C171" s="52">
        <f t="shared" si="43"/>
        <v>11605919422.429998</v>
      </c>
      <c r="D171" s="52">
        <f t="shared" si="43"/>
        <v>9120103278.4599991</v>
      </c>
      <c r="E171" s="52">
        <f t="shared" si="43"/>
        <v>28862393449.650002</v>
      </c>
      <c r="H171" s="53"/>
    </row>
    <row r="175" spans="1:8">
      <c r="B175" s="53"/>
      <c r="C175" s="53"/>
      <c r="D175" s="53"/>
      <c r="E175" s="53"/>
    </row>
  </sheetData>
  <mergeCells count="1">
    <mergeCell ref="A2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Henry Bernal Hernández Ruíz</cp:lastModifiedBy>
  <dcterms:created xsi:type="dcterms:W3CDTF">2022-10-04T21:36:57Z</dcterms:created>
  <dcterms:modified xsi:type="dcterms:W3CDTF">2022-10-04T22:21:04Z</dcterms:modified>
</cp:coreProperties>
</file>